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8_PSN\04_Mise en oeuvre\08_IAA\1-Documents de mise en oeuvre 1er AAP IAA\"/>
    </mc:Choice>
  </mc:AlternateContent>
  <xr:revisionPtr revIDLastSave="0" documentId="13_ncr:1_{583C22AD-9B23-4CEE-8FF7-022C9FAD6392}" xr6:coauthVersionLast="47" xr6:coauthVersionMax="47" xr10:uidLastSave="{00000000-0000-0000-0000-000000000000}"/>
  <bookViews>
    <workbookView xWindow="-120" yWindow="-120" windowWidth="29040" windowHeight="15840" xr2:uid="{5958F661-5F24-4EAB-8739-672698E37142}"/>
  </bookViews>
  <sheets>
    <sheet name="Tableau devis - IAA" sheetId="1" r:id="rId1"/>
  </sheets>
  <externalReferences>
    <externalReference r:id="rId2"/>
  </externalReferences>
  <definedNames>
    <definedName name="P_Z_0_B_COLONNES_MARCHE_2_DEVIS">[1]P_Paramétrage!$AL$638</definedName>
    <definedName name="P_Z_0_B_COLONNES_MARCHE_3_DEVIS">[1]P_Paramétrage!$AL$643</definedName>
    <definedName name="P_Z_0_B_UTILISATION_SOUS_OPERATIONS">[1]P_Paramétrage!$D$638</definedName>
    <definedName name="P_Z_0_B_UTILISATION_TVA">[1]P_Paramétrage!$AA$638</definedName>
    <definedName name="P_Z_0_R_LIBELLES_DESCRIPTIONS">[1]P_Paramétrage!$L$638:$L$657</definedName>
    <definedName name="P_Z_0_R_LIBELLES_MARCHES_RAISONNABLES">[1]P_Paramétrage!$AP$638:$AP$642</definedName>
    <definedName name="P_Z_0_R_LIBELLES_POSTES">[1]P_Paramétrage!$B$638:$B$657</definedName>
    <definedName name="P_Z_0_R_LIBELLES_SOUS_OPERATIONS">[1]P_Paramétrage!$G$638:$G$657</definedName>
    <definedName name="P_Z_0_R_LIBELLES_UNITES">[1]P_Paramétrage!$AD$638:$AD$657</definedName>
    <definedName name="P_Z_1_B_COLONNE_COMMENTAIRE">[1]P_Paramétrage!$T$949</definedName>
    <definedName name="P_Z_1_B_COLONNE_COMMENTAIRE_ACTIVE">[1]P_Paramétrage!$T$955</definedName>
    <definedName name="P_Z_1_B_COLONNE_COMMENTAIRE_INDICATION">[1]P_Paramétrage!$T$952</definedName>
    <definedName name="P_Z_1_B_COLONNE_CT_RAISONNABLE_FOURNISSEUR_2">[1]P_Paramétrage!$M$949</definedName>
    <definedName name="P_Z_1_B_COLONNE_CT_RAISONNABLE_FOURNISSEUR_2_INDICATION">[1]P_Paramétrage!$M$952</definedName>
    <definedName name="P_Z_1_B_COLONNE_CT_RAISONNABLE_FOURNISSEUR_3">[1]P_Paramétrage!$Q$949</definedName>
    <definedName name="P_Z_1_B_COLONNE_CT_RAISONNABLE_FOURNISSEUR_3_INDICATION">[1]P_Paramétrage!$Q$952</definedName>
    <definedName name="P_Z_1_B_COLONNE_CT_RAISONNABLE_JUSTIFICATIF_2">[1]P_Paramétrage!$L$949</definedName>
    <definedName name="P_Z_1_B_COLONNE_CT_RAISONNABLE_JUSTIFICATIF_2_INDICATION">[1]P_Paramétrage!$L$952</definedName>
    <definedName name="P_Z_1_B_COLONNE_CT_RAISONNABLE_JUSTIFICATIF_3">[1]P_Paramétrage!$P$949</definedName>
    <definedName name="P_Z_1_B_COLONNE_CT_RAISONNABLE_JUSTIFICATIF_3_INDICATION">[1]P_Paramétrage!$P$952</definedName>
    <definedName name="P_Z_1_B_COLONNE_CT_RAISONNABLE_MARCHE">[1]P_Paramétrage!$K$949</definedName>
    <definedName name="P_Z_1_B_COLONNE_CT_RAISONNABLE_MARCHE_INDICATION">[1]P_Paramétrage!$K$952</definedName>
    <definedName name="P_Z_1_B_COLONNE_CT_RAISONNABLE_MT_HT_2">[1]P_Paramétrage!$N$949</definedName>
    <definedName name="P_Z_1_B_COLONNE_CT_RAISONNABLE_MT_HT_2_INDICATION">[1]P_Paramétrage!$N$952</definedName>
    <definedName name="P_Z_1_B_COLONNE_CT_RAISONNABLE_MT_HT_3">[1]P_Paramétrage!$R$949</definedName>
    <definedName name="P_Z_1_B_COLONNE_CT_RAISONNABLE_MT_HT_3_INDICATION">[1]P_Paramétrage!$R$952</definedName>
    <definedName name="P_Z_1_B_COLONNE_CT_RAISONNABLE_MT_TVA_2">[1]P_Paramétrage!$O$949</definedName>
    <definedName name="P_Z_1_B_COLONNE_CT_RAISONNABLE_MT_TVA_2_INDICATION">[1]P_Paramétrage!$O$952</definedName>
    <definedName name="P_Z_1_B_COLONNE_CT_RAISONNABLE_MT_TVA_3">[1]P_Paramétrage!$S$949</definedName>
    <definedName name="P_Z_1_B_COLONNE_CT_RAISONNABLE_MT_TVA_3_INDICATION">[1]P_Paramétrage!$S$952</definedName>
    <definedName name="P_Z_1_B_COLONNE_DESCRIPTION">[1]P_Paramétrage!$B$949</definedName>
    <definedName name="P_Z_1_B_COLONNE_DESCRIPTION_INDICATION">[1]P_Paramétrage!$B$952</definedName>
    <definedName name="P_Z_1_B_COLONNE_FOURNISSEUR">[1]P_Paramétrage!$C$949</definedName>
    <definedName name="P_Z_1_B_COLONNE_FOURNISSEUR_INDICATION">[1]P_Paramétrage!$C$952</definedName>
    <definedName name="P_Z_1_B_COLONNE_JUSTIFICATIF">[1]P_Paramétrage!$D$949</definedName>
    <definedName name="P_Z_1_B_COLONNE_JUSTIFICATIF_INDICATION">[1]P_Paramétrage!$D$952</definedName>
    <definedName name="P_Z_1_B_COLONNE_MT_PRESENTE_HT">[1]P_Paramétrage!$I$949</definedName>
    <definedName name="P_Z_1_B_COLONNE_MT_PRESENTE_HT_INDICATION">[1]P_Paramétrage!$I$952</definedName>
    <definedName name="P_Z_1_B_COLONNE_MT_PRESENTE_TVA">[1]P_Paramétrage!$J$949</definedName>
    <definedName name="P_Z_1_B_COLONNE_MT_PRESENTE_TVA_INDICATION">[1]P_Paramétrage!$J$952</definedName>
    <definedName name="P_Z_1_B_COLONNE_POSTE">[1]P_Paramétrage!$E$949</definedName>
    <definedName name="P_Z_1_B_COLONNE_POSTE_INDICATION">[1]P_Paramétrage!$E$952</definedName>
    <definedName name="P_Z_1_B_COLONNE_QUANTITE">[1]P_Paramétrage!$G$949</definedName>
    <definedName name="P_Z_1_B_COLONNE_QUANTITE_ACTIVE">[1]P_Paramétrage!$G$955</definedName>
    <definedName name="P_Z_1_B_COLONNE_QUANTITE_INDICATION">[1]P_Paramétrage!$G$952</definedName>
    <definedName name="P_Z_1_B_COLONNE_SOUS_OPERATION">[1]P_Paramétrage!$F$949</definedName>
    <definedName name="P_Z_1_B_COLONNE_SOUS_OPERATION_INDICATION">[1]P_Paramétrage!$F$952</definedName>
    <definedName name="P_Z_1_B_COLONNE_UNITE">[1]P_Paramétrage!$H$949</definedName>
    <definedName name="P_Z_1_B_COLONNE_UNITE_ACTIVE">[1]P_Paramétrage!$H$955</definedName>
    <definedName name="P_Z_1_B_COLONNE_UNITE_INDICATION">[1]P_Paramétrage!$H$952</definedName>
    <definedName name="P_Z_1_B_EXEMPLE_UTILISATION">[1]P_Paramétrage!$A$986</definedName>
    <definedName name="P_Z_1_B_INTITULE_DEPENSES_DEVIS_STANDARD">[1]P_Paramétrage!$B$936</definedName>
    <definedName name="P_Z_1_B_UFD">[1]P_Paramétrage!$C$961</definedName>
    <definedName name="P_Z_1_B_ULD">[1]P_Paramétrage!$A$961</definedName>
    <definedName name="P_Z_1_B_UTILISATION_FILTRE_POSTES">[1]P_Paramétrage!$H$961</definedName>
    <definedName name="P_Z_1_B_UTILISATION_FILTRE_SOUS_OPERATIONS">[1]P_Paramétrage!$M$961</definedName>
    <definedName name="P_Z_1_B_UTILISATION_FILTRE_UNITES">[1]P_Paramétrage!$R$961</definedName>
    <definedName name="P_Z_1_N_COLONNE_COMMENTAIRE_INDICATION">[1]P_Paramétrage!$T$953</definedName>
    <definedName name="P_Z_1_N_COLONNE_COMMENTAIRE_INDICATION_STANDARD">[1]P_Paramétrage!$T$954</definedName>
    <definedName name="P_Z_1_N_COLONNE_COMMENTAIRE_SPECIFIQUE">[1]P_Paramétrage!$T$950</definedName>
    <definedName name="P_Z_1_N_COLONNE_COMMENTAIRE_STANDARD">[1]P_Paramétrage!$T$951</definedName>
    <definedName name="P_Z_1_N_COLONNE_CT_RAISONNABLE_FOURNISSEUR_2_INDICATION">[1]P_Paramétrage!$M$953</definedName>
    <definedName name="P_Z_1_N_COLONNE_CT_RAISONNABLE_FOURNISSEUR_2_INDICATION_STANDARD">[1]P_Paramétrage!$M$954</definedName>
    <definedName name="P_Z_1_N_COLONNE_CT_RAISONNABLE_FOURNISSEUR_2_SPECIFIQUE">[1]P_Paramétrage!$M$950</definedName>
    <definedName name="P_Z_1_N_COLONNE_CT_RAISONNABLE_FOURNISSEUR_2_STANDARD">[1]P_Paramétrage!$M$951</definedName>
    <definedName name="P_Z_1_N_COLONNE_CT_RAISONNABLE_FOURNISSEUR_3_INDICATION">[1]P_Paramétrage!$Q$953</definedName>
    <definedName name="P_Z_1_N_COLONNE_CT_RAISONNABLE_FOURNISSEUR_3_INDICATION_STANDARD">[1]P_Paramétrage!$Q$954</definedName>
    <definedName name="P_Z_1_N_COLONNE_CT_RAISONNABLE_FOURNISSEUR_3_SPECIFIQUE">[1]P_Paramétrage!$Q$950</definedName>
    <definedName name="P_Z_1_N_COLONNE_CT_RAISONNABLE_FOURNISSEUR_3_STANDARD">[1]P_Paramétrage!$Q$951</definedName>
    <definedName name="P_Z_1_N_COLONNE_CT_RAISONNABLE_JUSTIFICATIF_2_INDICATION">[1]P_Paramétrage!$L$953</definedName>
    <definedName name="P_Z_1_N_COLONNE_CT_RAISONNABLE_JUSTIFICATIF_2_INDICATION_STANDARD">[1]P_Paramétrage!$L$954</definedName>
    <definedName name="P_Z_1_N_COLONNE_CT_RAISONNABLE_JUSTIFICATIF_2_SPECIFIQUE">[1]P_Paramétrage!$L$950</definedName>
    <definedName name="P_Z_1_N_COLONNE_CT_RAISONNABLE_JUSTIFICATIF_2_STANDARD">[1]P_Paramétrage!$L$951</definedName>
    <definedName name="P_Z_1_N_COLONNE_CT_RAISONNABLE_JUSTIFICATIF_3_INDICATION">[1]P_Paramétrage!$P$953</definedName>
    <definedName name="P_Z_1_N_COLONNE_CT_RAISONNABLE_JUSTIFICATIF_3_INDICATION_STANDARD">[1]P_Paramétrage!$P$954</definedName>
    <definedName name="P_Z_1_N_COLONNE_CT_RAISONNABLE_JUSTIFICATIF_3_SPECIFIQUE">[1]P_Paramétrage!$P$950</definedName>
    <definedName name="P_Z_1_N_COLONNE_CT_RAISONNABLE_JUSTIFICATIF_3_STANDARD">[1]P_Paramétrage!$P$951</definedName>
    <definedName name="P_Z_1_N_COLONNE_CT_RAISONNABLE_MARCHE_INDICATION">[1]P_Paramétrage!$K$953</definedName>
    <definedName name="P_Z_1_N_COLONNE_CT_RAISONNABLE_MARCHE_INDICATION_STANDARD">[1]P_Paramétrage!$K$954</definedName>
    <definedName name="P_Z_1_N_COLONNE_CT_RAISONNABLE_MARCHE_SPECIFIQUE">[1]P_Paramétrage!$K$950</definedName>
    <definedName name="P_Z_1_N_COLONNE_CT_RAISONNABLE_MARCHE_STANDARD">[1]P_Paramétrage!$K$951</definedName>
    <definedName name="P_Z_1_N_COLONNE_CT_RAISONNABLE_MT_HT_2_INDICATION">[1]P_Paramétrage!$N$953</definedName>
    <definedName name="P_Z_1_N_COLONNE_CT_RAISONNABLE_MT_HT_2_INDICATION_STANDARD">[1]P_Paramétrage!$N$954</definedName>
    <definedName name="P_Z_1_N_COLONNE_CT_RAISONNABLE_MT_HT_2_SPECIFIQUE">[1]P_Paramétrage!$N$950</definedName>
    <definedName name="P_Z_1_N_COLONNE_CT_RAISONNABLE_MT_HT_2_STANDARD">[1]P_Paramétrage!$N$951</definedName>
    <definedName name="P_Z_1_N_COLONNE_CT_RAISONNABLE_MT_HT_3_INDICATION">[1]P_Paramétrage!$R$953</definedName>
    <definedName name="P_Z_1_N_COLONNE_CT_RAISONNABLE_MT_HT_3_INDICATION_STANDARD">[1]P_Paramétrage!$R$954</definedName>
    <definedName name="P_Z_1_N_COLONNE_CT_RAISONNABLE_MT_HT_3_SPECIFIQUE">[1]P_Paramétrage!$R$950</definedName>
    <definedName name="P_Z_1_N_COLONNE_CT_RAISONNABLE_MT_HT_3_STANDARD">[1]P_Paramétrage!$R$951</definedName>
    <definedName name="P_Z_1_N_COLONNE_CT_RAISONNABLE_MT_TVA_2_INDICATION">[1]P_Paramétrage!$O$953</definedName>
    <definedName name="P_Z_1_N_COLONNE_CT_RAISONNABLE_MT_TVA_2_INDICATION_STANDARD">[1]P_Paramétrage!$O$954</definedName>
    <definedName name="P_Z_1_N_COLONNE_CT_RAISONNABLE_MT_TVA_2_SPECIFIQUE">[1]P_Paramétrage!$O$950</definedName>
    <definedName name="P_Z_1_N_COLONNE_CT_RAISONNABLE_MT_TVA_2_STANDARD">[1]P_Paramétrage!$O$951</definedName>
    <definedName name="P_Z_1_N_COLONNE_CT_RAISONNABLE_MT_TVA_3_INDICATION">[1]P_Paramétrage!$S$953</definedName>
    <definedName name="P_Z_1_N_COLONNE_CT_RAISONNABLE_MT_TVA_3_INDICATION_STANDARD">[1]P_Paramétrage!$S$954</definedName>
    <definedName name="P_Z_1_N_COLONNE_CT_RAISONNABLE_MT_TVA_3_SPECIFIQUE">[1]P_Paramétrage!$S$950</definedName>
    <definedName name="P_Z_1_N_COLONNE_CT_RAISONNABLE_MT_TVA_3_STANDARD">[1]P_Paramétrage!$S$951</definedName>
    <definedName name="P_Z_1_N_COLONNE_DESCRIPTION_INDICATION">[1]P_Paramétrage!$B$953</definedName>
    <definedName name="P_Z_1_N_COLONNE_DESCRIPTION_INDICATION_STANDARD">[1]P_Paramétrage!$B$954</definedName>
    <definedName name="P_Z_1_N_COLONNE_DESCRIPTION_SPECIFIQUE">[1]P_Paramétrage!$B$950</definedName>
    <definedName name="P_Z_1_N_COLONNE_DESCRIPTION_STANDARD">[1]P_Paramétrage!$B$951</definedName>
    <definedName name="P_Z_1_N_COLONNE_FOURNISSEUR_INDICATION">[1]P_Paramétrage!$C$953</definedName>
    <definedName name="P_Z_1_N_COLONNE_FOURNISSEUR_INDICATION_STANDARD">[1]P_Paramétrage!$C$954</definedName>
    <definedName name="P_Z_1_N_COLONNE_FOURNISSEUR_SPECIFIQUE">[1]P_Paramétrage!$C$950</definedName>
    <definedName name="P_Z_1_N_COLONNE_FOURNISSEUR_STANDARD">[1]P_Paramétrage!$C$951</definedName>
    <definedName name="P_Z_1_N_COLONNE_JUSTIFICATIF_INDICATION">[1]P_Paramétrage!$D$953</definedName>
    <definedName name="P_Z_1_N_COLONNE_JUSTIFICATIF_INDICATION_STANDARD">[1]P_Paramétrage!$D$954</definedName>
    <definedName name="P_Z_1_N_COLONNE_JUSTIFICATIF_SPECIFIQUE">[1]P_Paramétrage!$D$950</definedName>
    <definedName name="P_Z_1_N_COLONNE_JUSTIFICATIF_STANDARD">[1]P_Paramétrage!$D$951</definedName>
    <definedName name="P_Z_1_N_COLONNE_MT_PRESENTE_HT_INDICATION">[1]P_Paramétrage!$I$953</definedName>
    <definedName name="P_Z_1_N_COLONNE_MT_PRESENTE_HT_INDICATION_STANDARD">[1]P_Paramétrage!$I$954</definedName>
    <definedName name="P_Z_1_N_COLONNE_MT_PRESENTE_HT_SPECIFIQUE">[1]P_Paramétrage!$I$950</definedName>
    <definedName name="P_Z_1_N_COLONNE_MT_PRESENTE_HT_STANDARD">[1]P_Paramétrage!$I$951</definedName>
    <definedName name="P_Z_1_N_COLONNE_MT_PRESENTE_TVA_INDICATION">[1]P_Paramétrage!$J$953</definedName>
    <definedName name="P_Z_1_N_COLONNE_MT_PRESENTE_TVA_INDICATION_STANDARD">[1]P_Paramétrage!$J$954</definedName>
    <definedName name="P_Z_1_N_COLONNE_MT_PRESENTE_TVA_SPECIFIQUE">[1]P_Paramétrage!$J$950</definedName>
    <definedName name="P_Z_1_N_COLONNE_MT_PRESENTE_TVA_STANDARD">[1]P_Paramétrage!$J$951</definedName>
    <definedName name="P_Z_1_N_COLONNE_POSTE_INDICATION">[1]P_Paramétrage!$E$953</definedName>
    <definedName name="P_Z_1_N_COLONNE_POSTE_INDICATION_STANDARD">[1]P_Paramétrage!$E$954</definedName>
    <definedName name="P_Z_1_N_COLONNE_POSTE_SPECIFIQUE">[1]P_Paramétrage!$E$950</definedName>
    <definedName name="P_Z_1_N_COLONNE_POSTE_STANDARD">[1]P_Paramétrage!$E$951</definedName>
    <definedName name="P_Z_1_N_COLONNE_QUANTITE_INDICATION">[1]P_Paramétrage!$G$953</definedName>
    <definedName name="P_Z_1_N_COLONNE_QUANTITE_INDICATION_STANDARD">[1]P_Paramétrage!$G$954</definedName>
    <definedName name="P_Z_1_N_COLONNE_QUANTITE_SPECIFIQUE">[1]P_Paramétrage!$G$950</definedName>
    <definedName name="P_Z_1_N_COLONNE_QUANTITE_STANDARD">[1]P_Paramétrage!$G$951</definedName>
    <definedName name="P_Z_1_N_COLONNE_SOUS_OPERATION_INDICATION">[1]P_Paramétrage!$F$953</definedName>
    <definedName name="P_Z_1_N_COLONNE_SOUS_OPERATION_INDICATION_STANDARD">[1]P_Paramétrage!$F$954</definedName>
    <definedName name="P_Z_1_N_COLONNE_SOUS_OPERATION_SPECIFIQUE">[1]P_Paramétrage!$F$950</definedName>
    <definedName name="P_Z_1_N_COLONNE_SOUS_OPERATION_STANDARD">[1]P_Paramétrage!$F$951</definedName>
    <definedName name="P_Z_1_N_COLONNE_UNITE_INDICATION">[1]P_Paramétrage!$H$953</definedName>
    <definedName name="P_Z_1_N_COLONNE_UNITE_INDICATION_STANDARD">[1]P_Paramétrage!$H$954</definedName>
    <definedName name="P_Z_1_N_COLONNE_UNITE_SPECIFIQUE">[1]P_Paramétrage!$H$950</definedName>
    <definedName name="P_Z_1_N_COLONNE_UNITE_STANDARD">[1]P_Paramétrage!$H$951</definedName>
    <definedName name="P_Z_1_N_CONSIGNE_DEPENSES_DEVIS">[1]P_Paramétrage!$A$943</definedName>
    <definedName name="P_Z_1_N_EXEMPLE_COMMENTAIRE">[1]P_Paramétrage!$V$986</definedName>
    <definedName name="P_Z_1_N_EXEMPLE_CT_RAISONNABLE_FOURNISSEUR_2">[1]P_Paramétrage!$O$986</definedName>
    <definedName name="P_Z_1_N_EXEMPLE_CT_RAISONNABLE_FOURNISSEUR_3">[1]P_Paramétrage!$S$986</definedName>
    <definedName name="P_Z_1_N_EXEMPLE_CT_RAISONNABLE_JUSTIFICATIF_2">[1]P_Paramétrage!$N$986</definedName>
    <definedName name="P_Z_1_N_EXEMPLE_CT_RAISONNABLE_JUSTIFICATIF_3">[1]P_Paramétrage!$R$986</definedName>
    <definedName name="P_Z_1_N_EXEMPLE_CT_RAISONNABLE_MARCHE">[1]P_Paramétrage!$M$986</definedName>
    <definedName name="P_Z_1_N_EXEMPLE_CT_RAISONNABLE_MT_HT_2">[1]P_Paramétrage!$P$986</definedName>
    <definedName name="P_Z_1_N_EXEMPLE_CT_RAISONNABLE_MT_HT_3">[1]P_Paramétrage!$T$986</definedName>
    <definedName name="P_Z_1_N_EXEMPLE_CT_RAISONNABLE_MT_TVA_2">[1]P_Paramétrage!$Q$986</definedName>
    <definedName name="P_Z_1_N_EXEMPLE_CT_RAISONNABLE_MT_TVA_3">[1]P_Paramétrage!$U$986</definedName>
    <definedName name="P_Z_1_N_EXEMPLE_DESCRIPTION">[1]P_Paramétrage!$D$986</definedName>
    <definedName name="P_Z_1_N_EXEMPLE_FOURNISSEUR">[1]P_Paramétrage!$E$986</definedName>
    <definedName name="P_Z_1_N_EXEMPLE_JUSTIFICATIF">[1]P_Paramétrage!$F$986</definedName>
    <definedName name="P_Z_1_N_EXEMPLE_MT_PRESENTE_HT">[1]P_Paramétrage!$K$986</definedName>
    <definedName name="P_Z_1_N_EXEMPLE_MT_PRESENTE_TVA">[1]P_Paramétrage!$L$986</definedName>
    <definedName name="P_Z_1_N_EXEMPLE_POSTE">[1]P_Paramétrage!$G$986</definedName>
    <definedName name="P_Z_1_N_EXEMPLE_QUANTITE">[1]P_Paramétrage!$I$986</definedName>
    <definedName name="P_Z_1_N_EXEMPLE_SOUS_OPERATION">[1]P_Paramétrage!$H$986</definedName>
    <definedName name="P_Z_1_N_EXEMPLE_UNITE">[1]P_Paramétrage!$J$986</definedName>
    <definedName name="P_Z_1_N_INTITULE_DEPENSES_DEVIS_DEFAUT">[1]P_Paramétrage!$B$938</definedName>
    <definedName name="P_Z_1_N_INTITULE_DEPENSES_DEVIS_STANDARD">[1]P_Paramétrage!$B$937</definedName>
    <definedName name="P_Z_1_R_LIBELLES_DESCRIPTIONS">[1]P_Paramétrage!$F$961:$F$980</definedName>
    <definedName name="P_Z_1_R_LIBELLES_POSTES">[1]P_Paramétrage!$K$961:$K$980</definedName>
    <definedName name="P_Z_1_R_LIBELLES_SOUS_OPERATIONS">[1]P_Paramétrage!$P$961:$P$980</definedName>
    <definedName name="P_Z_1_R_LIBELLES_UNITES">[1]P_Paramétrage!$U$961:$U$980</definedName>
    <definedName name="P_Z_F_B_TYPE_1_ACTIVE">[1]P_Paramétrage!$C$356</definedName>
    <definedName name="P_Z_G_R_G_BOOLEEN_NON">[1]P_Paramétrage!$A$90</definedName>
    <definedName name="P_Z_G_R_G_BOOLEEN_OUI">[1]P_Paramétrage!$A$89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P6" i="1"/>
  <c r="O6" i="1"/>
  <c r="N6" i="1"/>
  <c r="M6" i="1"/>
  <c r="L6" i="1"/>
  <c r="K6" i="1"/>
  <c r="J6" i="1"/>
  <c r="I6" i="1"/>
  <c r="H6" i="1"/>
  <c r="G6" i="1"/>
  <c r="F6" i="1"/>
  <c r="D6" i="1"/>
  <c r="C6" i="1"/>
  <c r="R5" i="1"/>
  <c r="G5" i="1"/>
  <c r="D5" i="1"/>
  <c r="C5" i="1"/>
  <c r="B5" i="1"/>
  <c r="R4" i="1"/>
  <c r="P4" i="1"/>
  <c r="O4" i="1"/>
  <c r="N4" i="1"/>
  <c r="M4" i="1"/>
  <c r="L4" i="1"/>
  <c r="K4" i="1"/>
  <c r="J4" i="1"/>
  <c r="I4" i="1"/>
  <c r="H4" i="1"/>
  <c r="G4" i="1"/>
  <c r="F4" i="1"/>
  <c r="D4" i="1"/>
  <c r="C4" i="1"/>
  <c r="B4" i="1"/>
</calcChain>
</file>

<file path=xl/sharedStrings.xml><?xml version="1.0" encoding="utf-8"?>
<sst xmlns="http://schemas.openxmlformats.org/spreadsheetml/2006/main" count="20" uniqueCount="14">
  <si>
    <t>N°</t>
  </si>
  <si>
    <t>Exemple</t>
  </si>
  <si>
    <t>Total</t>
  </si>
  <si>
    <t>(obligatoire pour toute dépense comprise entre 
4 000 € HT et 90 000 € HT)</t>
  </si>
  <si>
    <t>(obligatoire pour toute dépense supérieure 
à 90 000 € HT)</t>
  </si>
  <si>
    <t>LOCALISATION 
(lettre de l'élément sur le plan ou local)</t>
  </si>
  <si>
    <t>Poste de dépense</t>
  </si>
  <si>
    <t>(2 décimales)</t>
  </si>
  <si>
    <t>MAT/EQU 
(matériels et équipements)
BAT/INT 
(bâtiment et aménagts intérieurs)
EFF 
(traitement des effluents)</t>
  </si>
  <si>
    <t>Operculeuse</t>
  </si>
  <si>
    <t>MAT/EQU</t>
  </si>
  <si>
    <t>DEVIS RETENUS PAR LE PORTEUR DE PROJET</t>
  </si>
  <si>
    <t>DEVIS COMPARATIFS</t>
  </si>
  <si>
    <t>TABLEAU DES DEVIS RETENUS ET DEVIS CONCURRENTS - INTERVENTION 73.03 - Investissements dans les industries agroalimentaires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</si>
</sst>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center" vertical="center" wrapText="1"/>
    </xf>
    <xf numFmtId="49" fontId="0" fillId="4" borderId="3" xfId="0" applyNumberFormat="1" applyFill="1" applyBorder="1" applyAlignment="1" applyProtection="1">
      <alignment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164" fontId="0" fillId="4" borderId="3" xfId="0" applyNumberFormat="1" applyFill="1" applyBorder="1" applyAlignment="1" applyProtection="1">
      <alignment vertical="center"/>
      <protection locked="0"/>
    </xf>
    <xf numFmtId="165" fontId="0" fillId="4" borderId="3" xfId="0" applyNumberFormat="1" applyFill="1" applyBorder="1" applyAlignment="1" applyProtection="1">
      <alignment vertical="center"/>
      <protection locked="0"/>
    </xf>
    <xf numFmtId="0" fontId="1" fillId="2" borderId="0" xfId="0" applyFont="1" applyFill="1"/>
    <xf numFmtId="164" fontId="1" fillId="2" borderId="0" xfId="0" applyNumberFormat="1" applyFont="1" applyFill="1"/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164" fontId="0" fillId="5" borderId="3" xfId="0" applyNumberFormat="1" applyFill="1" applyBorder="1" applyAlignment="1" applyProtection="1">
      <alignment vertical="center"/>
      <protection locked="0"/>
    </xf>
    <xf numFmtId="165" fontId="0" fillId="5" borderId="3" xfId="0" applyNumberForma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fessionnel_patricia.lempereur/1%20B-%20Docts%20mise%20en%20oeuvre%20PSN/Tableau%20des%20d&#233;penses/Feuille%20d&#233;penses_IAA-v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Dépenses sur devis"/>
      <sheetName val="I_Dépenses sur devis"/>
      <sheetName val="Dépenses de rémunération"/>
      <sheetName val="I_Dépenses de rémunération"/>
      <sheetName val="Dépenses sur barèmes"/>
      <sheetName val="I_Dépenses sur barèmes"/>
      <sheetName val="Synthèse"/>
      <sheetName val="I_Synthèse"/>
      <sheetName val="P_Paramétrage"/>
      <sheetName val="P_Classement caté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9">
          <cell r="A89" t="str">
            <v>OUI</v>
          </cell>
        </row>
        <row r="90">
          <cell r="A90" t="str">
            <v>NON</v>
          </cell>
        </row>
        <row r="356">
          <cell r="C356" t="str">
            <v>OUI</v>
          </cell>
        </row>
        <row r="638">
          <cell r="B638" t="str">
            <v>Matériels et équipements</v>
          </cell>
          <cell r="D638" t="str">
            <v>NON</v>
          </cell>
          <cell r="G638"/>
          <cell r="L638"/>
          <cell r="AA638" t="str">
            <v>NON</v>
          </cell>
          <cell r="AD638"/>
          <cell r="AL638" t="str">
            <v>OUI</v>
          </cell>
          <cell r="AP638" t="str">
            <v>Pas de marché public / Non concerné</v>
          </cell>
        </row>
        <row r="639">
          <cell r="B639" t="str">
            <v>Bâtiments et aménagements intérieurs</v>
          </cell>
          <cell r="G639"/>
          <cell r="L639"/>
          <cell r="AD639"/>
          <cell r="AP639" t="str">
            <v>MAPA sans règlement de consultation et cahier des charges</v>
          </cell>
        </row>
        <row r="640">
          <cell r="B640" t="str">
            <v>Traitement des effluents</v>
          </cell>
          <cell r="G640"/>
          <cell r="L640"/>
          <cell r="AD640"/>
          <cell r="AP640" t="str">
            <v>Marché formalisé ou MAPA avec règlement de consultation et cahier des charges</v>
          </cell>
        </row>
        <row r="641">
          <cell r="B641"/>
          <cell r="G641"/>
          <cell r="L641"/>
          <cell r="AD641"/>
          <cell r="AP641"/>
        </row>
        <row r="642">
          <cell r="B642"/>
          <cell r="G642"/>
          <cell r="L642"/>
          <cell r="AD642"/>
          <cell r="AP642"/>
        </row>
        <row r="643">
          <cell r="B643"/>
          <cell r="G643"/>
          <cell r="L643"/>
          <cell r="AD643"/>
          <cell r="AL643" t="str">
            <v>OUI</v>
          </cell>
        </row>
        <row r="644">
          <cell r="B644"/>
          <cell r="G644"/>
          <cell r="L644"/>
          <cell r="AD644"/>
        </row>
        <row r="645">
          <cell r="B645"/>
          <cell r="G645"/>
          <cell r="L645"/>
          <cell r="AD645"/>
        </row>
        <row r="646">
          <cell r="B646"/>
          <cell r="G646"/>
          <cell r="L646"/>
          <cell r="AD646"/>
        </row>
        <row r="647">
          <cell r="B647"/>
          <cell r="G647"/>
          <cell r="L647"/>
          <cell r="AD647"/>
        </row>
        <row r="648">
          <cell r="B648"/>
          <cell r="G648"/>
          <cell r="L648"/>
          <cell r="AD648"/>
        </row>
        <row r="649">
          <cell r="B649"/>
          <cell r="G649"/>
          <cell r="L649"/>
          <cell r="AD649"/>
        </row>
        <row r="650">
          <cell r="B650"/>
          <cell r="G650"/>
          <cell r="L650"/>
          <cell r="AD650"/>
        </row>
        <row r="651">
          <cell r="B651"/>
          <cell r="G651"/>
          <cell r="L651"/>
          <cell r="AD651"/>
        </row>
        <row r="652">
          <cell r="B652"/>
          <cell r="G652"/>
          <cell r="L652"/>
          <cell r="AD652"/>
        </row>
        <row r="653">
          <cell r="B653"/>
          <cell r="G653"/>
          <cell r="L653"/>
          <cell r="AD653"/>
        </row>
        <row r="654">
          <cell r="B654"/>
          <cell r="G654"/>
          <cell r="L654"/>
          <cell r="AD654"/>
        </row>
        <row r="655">
          <cell r="B655"/>
          <cell r="G655"/>
          <cell r="L655"/>
          <cell r="AD655"/>
        </row>
        <row r="656">
          <cell r="B656"/>
          <cell r="G656"/>
          <cell r="L656"/>
          <cell r="AD656"/>
        </row>
        <row r="657">
          <cell r="B657"/>
          <cell r="G657"/>
          <cell r="L657"/>
          <cell r="AD657"/>
        </row>
        <row r="936">
          <cell r="B936"/>
        </row>
        <row r="937">
          <cell r="B937"/>
        </row>
        <row r="938">
          <cell r="B938" t="str">
            <v>Dépenses prévisionnelles qui donneront lieu à une facturation</v>
          </cell>
        </row>
        <row r="943">
          <cell r="A943"/>
        </row>
        <row r="949">
          <cell r="B949"/>
          <cell r="C949"/>
          <cell r="D949"/>
          <cell r="E949"/>
          <cell r="F949"/>
          <cell r="G949"/>
          <cell r="H949"/>
          <cell r="I949"/>
          <cell r="J949"/>
          <cell r="K949"/>
          <cell r="L949"/>
          <cell r="M949"/>
          <cell r="N949"/>
          <cell r="O949"/>
          <cell r="P949"/>
          <cell r="Q949"/>
          <cell r="R949"/>
          <cell r="S949"/>
          <cell r="T949"/>
        </row>
        <row r="950">
          <cell r="B950"/>
          <cell r="C950"/>
          <cell r="D950"/>
          <cell r="E950"/>
          <cell r="F950"/>
          <cell r="G950"/>
          <cell r="H950"/>
          <cell r="I950"/>
          <cell r="J950"/>
          <cell r="K950"/>
          <cell r="L950"/>
          <cell r="M950"/>
          <cell r="N950"/>
          <cell r="O950"/>
          <cell r="P950"/>
          <cell r="Q950"/>
          <cell r="R950"/>
          <cell r="S950"/>
          <cell r="T950"/>
        </row>
        <row r="951">
          <cell r="B951" t="str">
            <v>Description dépense</v>
          </cell>
          <cell r="C951" t="str">
            <v>Fournisseur envisagé</v>
          </cell>
          <cell r="D951" t="str">
            <v>Identifiant justificatif(s)</v>
          </cell>
          <cell r="E951" t="str">
            <v>Poste</v>
          </cell>
          <cell r="F951" t="str">
            <v>Sous-opération</v>
          </cell>
          <cell r="G951" t="str">
            <v>Quantité</v>
          </cell>
          <cell r="H951" t="str">
            <v>Unité</v>
          </cell>
          <cell r="I951" t="str">
            <v>Montant présenté HT</v>
          </cell>
          <cell r="J951" t="str">
            <v>Montant présenté TVA</v>
          </cell>
          <cell r="K951" t="str">
            <v>Présence d'un marché public</v>
          </cell>
          <cell r="L951" t="str">
            <v>Devis comparatif n° 1 : Identifiant justificatif(s)</v>
          </cell>
          <cell r="M951" t="str">
            <v>Devis comparatif n° 1 : Fournisseur envisagé</v>
          </cell>
          <cell r="N951" t="str">
            <v>Devis comparatif n° 1 : Montant présenté HT</v>
          </cell>
          <cell r="O951" t="str">
            <v>Devis comparatif n° 1 : Montant présenté TVA</v>
          </cell>
          <cell r="P951" t="str">
            <v>Devis comparatif n° 2 : Identifiant justificatif(s)</v>
          </cell>
          <cell r="Q951" t="str">
            <v>Devis comparatif n° 2 : Fournisseur envisagé</v>
          </cell>
          <cell r="R951" t="str">
            <v>Devis comparatif n° 2 : Montant présenté HT</v>
          </cell>
          <cell r="S951" t="str">
            <v>Devis comparatif n° 2 : Montant présenté TVA</v>
          </cell>
          <cell r="T951" t="str">
            <v>Commentaire(s)</v>
          </cell>
        </row>
        <row r="952">
          <cell r="B952"/>
          <cell r="C952"/>
          <cell r="D952"/>
          <cell r="E952"/>
          <cell r="F952"/>
          <cell r="G952"/>
          <cell r="H952"/>
          <cell r="I952"/>
          <cell r="J952"/>
          <cell r="K952"/>
          <cell r="L952"/>
          <cell r="M952"/>
          <cell r="N952"/>
          <cell r="O952"/>
          <cell r="P952"/>
          <cell r="Q952"/>
          <cell r="R952"/>
          <cell r="S952"/>
          <cell r="T952"/>
        </row>
        <row r="953">
          <cell r="B953"/>
          <cell r="C953"/>
          <cell r="D953"/>
          <cell r="E953"/>
          <cell r="F953"/>
          <cell r="G953"/>
          <cell r="H953"/>
          <cell r="I953"/>
          <cell r="J953"/>
          <cell r="K953"/>
          <cell r="L953"/>
          <cell r="M953"/>
          <cell r="N953"/>
          <cell r="O953"/>
          <cell r="P953"/>
          <cell r="Q953"/>
          <cell r="R953"/>
          <cell r="S953"/>
          <cell r="T953"/>
        </row>
        <row r="954">
          <cell r="B954" t="str">
            <v>(nature de la dépense indiquée sur le devis : désignation de l’article, de l’objet…)</v>
          </cell>
          <cell r="C954" t="str">
            <v>(nom de l’entreprise, de la structure émettrice du devis)</v>
          </cell>
          <cell r="D954" t="str">
            <v>(information sur le justificatif joint et qui permet de l’identifier, ex. : N° du devis)</v>
          </cell>
          <cell r="E954" t="str">
            <v>(à choisir dans le menu déroulant)</v>
          </cell>
          <cell r="F954" t="str">
            <v>(à choisir dans le menu déroulant)</v>
          </cell>
          <cell r="G954" t="str">
            <v>(nombre prévu correspondant à la dépense)</v>
          </cell>
          <cell r="H954" t="str">
            <v>(unité dans laquelle s'exprime le nombre pour la dépense)</v>
          </cell>
          <cell r="I954" t="str">
            <v>(2 décimales possibles)</v>
          </cell>
          <cell r="J954" t="str">
            <v>(2 décimales possibles, à renseigner avec la TVA applicable uniquement si elle n'est pas déduite ou compensée et que le justificatif est produit)</v>
          </cell>
          <cell r="K954" t="str">
            <v>(absence ou type de marché public ; si la dépense fait l'objet d'un marché public avec règlement de consultation et cahier des charges, alors il n'est pas nécessaire de produire des devis comparatifs)</v>
          </cell>
          <cell r="L954" t="str">
            <v>(obligatoire pour toute dépense à partir de 2000 €)</v>
          </cell>
          <cell r="M954" t="str">
            <v>(obligatoire pour toute dépense à partir de 2000 €)</v>
          </cell>
          <cell r="N954" t="str">
            <v>(obligatoire pour toute dépense à partir de 2000 €)</v>
          </cell>
          <cell r="O954" t="str">
            <v>(obligatoire pour toute dépense à partir de 2000 €)</v>
          </cell>
          <cell r="P954" t="str">
            <v>(obligatoire pour toute dépense à partir de 90000 €)</v>
          </cell>
          <cell r="Q954" t="str">
            <v>(obligatoire pour toute dépense à partir de 90000 €)</v>
          </cell>
          <cell r="R954" t="str">
            <v>(obligatoire pour toute dépense à partir de 90000 €)</v>
          </cell>
          <cell r="S954" t="str">
            <v>(obligatoire pour toute dépense à partir de 90000 €)</v>
          </cell>
          <cell r="T954" t="str">
            <v>(toute précision jugée pertinente, par exemple explication du choix du devis retenu lorsque celui-ci n'est pas le moins cher)</v>
          </cell>
        </row>
        <row r="955">
          <cell r="G955"/>
          <cell r="H955"/>
          <cell r="T955"/>
        </row>
        <row r="961">
          <cell r="A961"/>
          <cell r="C961"/>
          <cell r="F961"/>
          <cell r="H961"/>
          <cell r="K961"/>
          <cell r="M961"/>
          <cell r="P961"/>
          <cell r="R961"/>
          <cell r="U961"/>
        </row>
        <row r="962">
          <cell r="F962"/>
          <cell r="K962"/>
          <cell r="P962"/>
          <cell r="U962"/>
        </row>
        <row r="963">
          <cell r="F963"/>
          <cell r="K963"/>
          <cell r="P963"/>
          <cell r="U963"/>
        </row>
        <row r="964">
          <cell r="F964"/>
          <cell r="K964"/>
          <cell r="P964"/>
          <cell r="U964"/>
        </row>
        <row r="965">
          <cell r="F965"/>
          <cell r="K965"/>
          <cell r="P965"/>
          <cell r="U965"/>
        </row>
        <row r="966">
          <cell r="F966"/>
          <cell r="K966"/>
          <cell r="P966"/>
          <cell r="U966"/>
        </row>
        <row r="967">
          <cell r="F967"/>
          <cell r="K967"/>
          <cell r="P967"/>
          <cell r="U967"/>
        </row>
        <row r="968">
          <cell r="F968"/>
          <cell r="K968"/>
          <cell r="P968"/>
          <cell r="U968"/>
        </row>
        <row r="969">
          <cell r="F969"/>
          <cell r="K969"/>
          <cell r="P969"/>
          <cell r="U969"/>
        </row>
        <row r="970">
          <cell r="F970"/>
          <cell r="K970"/>
          <cell r="P970"/>
          <cell r="U970"/>
        </row>
        <row r="971">
          <cell r="F971"/>
          <cell r="K971"/>
          <cell r="P971"/>
          <cell r="U971"/>
        </row>
        <row r="972">
          <cell r="F972"/>
          <cell r="K972"/>
          <cell r="P972"/>
          <cell r="U972"/>
        </row>
        <row r="973">
          <cell r="F973"/>
          <cell r="K973"/>
          <cell r="P973"/>
          <cell r="U973"/>
        </row>
        <row r="974">
          <cell r="F974"/>
          <cell r="K974"/>
          <cell r="P974"/>
          <cell r="U974"/>
        </row>
        <row r="975">
          <cell r="F975"/>
          <cell r="K975"/>
          <cell r="P975"/>
          <cell r="U975"/>
        </row>
        <row r="976">
          <cell r="F976"/>
          <cell r="K976"/>
          <cell r="P976"/>
          <cell r="U976"/>
        </row>
        <row r="977">
          <cell r="F977"/>
          <cell r="K977"/>
          <cell r="P977"/>
          <cell r="U977"/>
        </row>
        <row r="978">
          <cell r="F978"/>
          <cell r="K978"/>
          <cell r="P978"/>
          <cell r="U978"/>
        </row>
        <row r="979">
          <cell r="F979"/>
          <cell r="K979"/>
          <cell r="P979"/>
          <cell r="U979"/>
        </row>
        <row r="980">
          <cell r="F980"/>
          <cell r="K980"/>
          <cell r="P980"/>
          <cell r="U980"/>
        </row>
        <row r="986">
          <cell r="A986" t="str">
            <v>OUI</v>
          </cell>
          <cell r="D986" t="str">
            <v>Operculeuse</v>
          </cell>
          <cell r="E986" t="str">
            <v>nom du fournisseur</v>
          </cell>
          <cell r="F986" t="str">
            <v>n° devis</v>
          </cell>
          <cell r="G986" t="str">
            <v>Matériels et équipements</v>
          </cell>
          <cell r="H986"/>
          <cell r="I986"/>
          <cell r="J986"/>
          <cell r="K986">
            <v>99000</v>
          </cell>
          <cell r="L986">
            <v>0</v>
          </cell>
          <cell r="M986" t="str">
            <v>Pas de marché public / Non concerné</v>
          </cell>
          <cell r="N986" t="str">
            <v>n° devis</v>
          </cell>
          <cell r="O986" t="str">
            <v>nom du fournisseur</v>
          </cell>
          <cell r="P986">
            <v>105000</v>
          </cell>
          <cell r="Q986">
            <v>0</v>
          </cell>
          <cell r="R986" t="str">
            <v>n° devis</v>
          </cell>
          <cell r="S986" t="str">
            <v>nom du fournisseur</v>
          </cell>
          <cell r="T986">
            <v>130000</v>
          </cell>
          <cell r="U986">
            <v>0</v>
          </cell>
          <cell r="V986"/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7DC22-929A-4E15-8D99-33C6EE5BB2B2}">
  <sheetPr>
    <pageSetUpPr fitToPage="1"/>
  </sheetPr>
  <dimension ref="A1:R47"/>
  <sheetViews>
    <sheetView tabSelected="1" workbookViewId="0">
      <selection activeCell="A2" sqref="A2"/>
    </sheetView>
  </sheetViews>
  <sheetFormatPr baseColWidth="10" defaultRowHeight="15" x14ac:dyDescent="0.25"/>
  <cols>
    <col min="1" max="1" width="9.140625" style="14" customWidth="1"/>
    <col min="2" max="2" width="29.85546875" customWidth="1"/>
    <col min="3" max="3" width="24.7109375" customWidth="1"/>
    <col min="4" max="4" width="25" customWidth="1"/>
    <col min="5" max="5" width="32.5703125" customWidth="1"/>
    <col min="6" max="7" width="23.85546875" customWidth="1"/>
    <col min="8" max="8" width="19.5703125" customWidth="1"/>
    <col min="9" max="9" width="23.42578125" customWidth="1"/>
    <col min="10" max="10" width="23.140625" customWidth="1"/>
    <col min="11" max="11" width="23.28515625" customWidth="1"/>
    <col min="12" max="12" width="23.7109375" customWidth="1"/>
    <col min="13" max="13" width="23.28515625" bestFit="1" customWidth="1"/>
    <col min="14" max="14" width="24" customWidth="1"/>
    <col min="15" max="15" width="22.85546875" customWidth="1"/>
    <col min="16" max="17" width="21.28515625" customWidth="1"/>
    <col min="18" max="18" width="44.85546875" customWidth="1"/>
  </cols>
  <sheetData>
    <row r="1" spans="1:18" ht="28.5" x14ac:dyDescent="0.25">
      <c r="A1" s="19" t="s">
        <v>13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27" customHeight="1" x14ac:dyDescent="0.25">
      <c r="B3" s="22" t="s">
        <v>11</v>
      </c>
      <c r="C3" s="23"/>
      <c r="D3" s="23"/>
      <c r="E3" s="23"/>
      <c r="F3" s="23"/>
      <c r="G3" s="23"/>
      <c r="I3" s="22" t="s">
        <v>12</v>
      </c>
      <c r="J3" s="23"/>
      <c r="K3" s="23"/>
      <c r="L3" s="23"/>
      <c r="M3" s="23"/>
      <c r="N3" s="23"/>
      <c r="O3" s="23"/>
      <c r="P3" s="23"/>
    </row>
    <row r="4" spans="1:18" ht="45" x14ac:dyDescent="0.25">
      <c r="A4" s="20" t="s">
        <v>0</v>
      </c>
      <c r="B4" s="1" t="str">
        <f>IF(P_Z_1_B_COLONNE_DESCRIPTION=P_Z_G_R_G_BOOLEEN_NON,P_Z_1_N_COLONNE_DESCRIPTION_SPECIFIQUE,P_Z_1_N_COLONNE_DESCRIPTION_STANDARD)</f>
        <v>Description dépense</v>
      </c>
      <c r="C4" s="1" t="str">
        <f>IF(P_Z_1_B_COLONNE_FOURNISSEUR=P_Z_G_R_G_BOOLEEN_NON,P_Z_1_N_COLONNE_FOURNISSEUR_SPECIFIQUE,P_Z_1_N_COLONNE_FOURNISSEUR_STANDARD)</f>
        <v>Fournisseur envisagé</v>
      </c>
      <c r="D4" s="1" t="str">
        <f>IF(P_Z_1_B_COLONNE_JUSTIFICATIF=P_Z_G_R_G_BOOLEEN_NON,P_Z_1_N_COLONNE_JUSTIFICATIF_SPECIFIQUE,P_Z_1_N_COLONNE_JUSTIFICATIF_STANDARD)</f>
        <v>Identifiant justificatif(s)</v>
      </c>
      <c r="E4" s="1" t="s">
        <v>6</v>
      </c>
      <c r="F4" s="1" t="str">
        <f>IF(P_Z_1_B_COLONNE_MT_PRESENTE_HT=P_Z_G_R_G_BOOLEEN_NON,P_Z_1_N_COLONNE_MT_PRESENTE_HT_SPECIFIQUE,P_Z_1_N_COLONNE_MT_PRESENTE_HT_STANDARD)</f>
        <v>Montant présenté HT</v>
      </c>
      <c r="G4" s="1" t="str">
        <f>IF(P_Z_1_B_COLONNE_MT_PRESENTE_TVA=P_Z_G_R_G_BOOLEEN_NON,P_Z_1_N_COLONNE_MT_PRESENTE_TVA_SPECIFIQUE,P_Z_1_N_COLONNE_MT_PRESENTE_TVA_STANDARD)</f>
        <v>Montant présenté TVA</v>
      </c>
      <c r="H4" s="1" t="str">
        <f>IF(P_Z_1_B_COLONNE_CT_RAISONNABLE_MARCHE=P_Z_G_R_G_BOOLEEN_NON,P_Z_1_N_COLONNE_CT_RAISONNABLE_MARCHE_SPECIFIQUE,P_Z_1_N_COLONNE_CT_RAISONNABLE_MARCHE_STANDARD)</f>
        <v>Présence d'un marché public</v>
      </c>
      <c r="I4" s="1" t="str">
        <f>IF(P_Z_1_B_COLONNE_CT_RAISONNABLE_JUSTIFICATIF_2=P_Z_G_R_G_BOOLEEN_NON,P_Z_1_N_COLONNE_CT_RAISONNABLE_JUSTIFICATIF_2_SPECIFIQUE,P_Z_1_N_COLONNE_CT_RAISONNABLE_JUSTIFICATIF_2_STANDARD)</f>
        <v>Devis comparatif n° 1 : Identifiant justificatif(s)</v>
      </c>
      <c r="J4" s="1" t="str">
        <f>IF(P_Z_1_B_COLONNE_CT_RAISONNABLE_FOURNISSEUR_2=P_Z_G_R_G_BOOLEEN_NON,P_Z_1_N_COLONNE_CT_RAISONNABLE_FOURNISSEUR_2_SPECIFIQUE,P_Z_1_N_COLONNE_CT_RAISONNABLE_FOURNISSEUR_2_STANDARD)</f>
        <v>Devis comparatif n° 1 : Fournisseur envisagé</v>
      </c>
      <c r="K4" s="1" t="str">
        <f>IF(P_Z_1_B_COLONNE_CT_RAISONNABLE_MT_HT_2=P_Z_G_R_G_BOOLEEN_NON,P_Z_1_N_COLONNE_CT_RAISONNABLE_MT_HT_2_SPECIFIQUE,P_Z_1_N_COLONNE_CT_RAISONNABLE_MT_HT_2_STANDARD)</f>
        <v>Devis comparatif n° 1 : Montant présenté HT</v>
      </c>
      <c r="L4" s="1" t="str">
        <f>IF(P_Z_1_B_COLONNE_CT_RAISONNABLE_MT_TVA_2=P_Z_G_R_G_BOOLEEN_NON,P_Z_1_N_COLONNE_CT_RAISONNABLE_MT_TVA_2_SPECIFIQUE,P_Z_1_N_COLONNE_CT_RAISONNABLE_MT_TVA_2_STANDARD)</f>
        <v>Devis comparatif n° 1 : Montant présenté TVA</v>
      </c>
      <c r="M4" s="1" t="str">
        <f>IF(P_Z_1_B_COLONNE_CT_RAISONNABLE_JUSTIFICATIF_3=P_Z_G_R_G_BOOLEEN_NON,P_Z_1_N_COLONNE_CT_RAISONNABLE_JUSTIFICATIF_3_SPECIFIQUE,P_Z_1_N_COLONNE_CT_RAISONNABLE_JUSTIFICATIF_3_STANDARD)</f>
        <v>Devis comparatif n° 2 : Identifiant justificatif(s)</v>
      </c>
      <c r="N4" s="1" t="str">
        <f>IF(P_Z_1_B_COLONNE_CT_RAISONNABLE_FOURNISSEUR_3=P_Z_G_R_G_BOOLEEN_NON,P_Z_1_N_COLONNE_CT_RAISONNABLE_FOURNISSEUR_3_SPECIFIQUE,P_Z_1_N_COLONNE_CT_RAISONNABLE_FOURNISSEUR_3_STANDARD)</f>
        <v>Devis comparatif n° 2 : Fournisseur envisagé</v>
      </c>
      <c r="O4" s="1" t="str">
        <f>IF(P_Z_1_B_COLONNE_CT_RAISONNABLE_MT_HT_3=P_Z_G_R_G_BOOLEEN_NON,P_Z_1_N_COLONNE_CT_RAISONNABLE_MT_HT_3_SPECIFIQUE,P_Z_1_N_COLONNE_CT_RAISONNABLE_MT_HT_3_STANDARD)</f>
        <v>Devis comparatif n° 2 : Montant présenté HT</v>
      </c>
      <c r="P4" s="1" t="str">
        <f>IF(P_Z_1_B_COLONNE_CT_RAISONNABLE_MT_TVA_3=P_Z_G_R_G_BOOLEEN_NON,P_Z_1_N_COLONNE_CT_RAISONNABLE_MT_TVA_3_SPECIFIQUE,P_Z_1_N_COLONNE_CT_RAISONNABLE_MT_TVA_3_STANDARD)</f>
        <v>Devis comparatif n° 2 : Montant présenté TVA</v>
      </c>
      <c r="Q4" s="20" t="s">
        <v>5</v>
      </c>
      <c r="R4" s="1" t="str">
        <f>IF(P_Z_1_B_COLONNE_COMMENTAIRE=P_Z_G_R_G_BOOLEEN_NON,P_Z_1_N_COLONNE_COMMENTAIRE_SPECIFIQUE,P_Z_1_N_COLONNE_COMMENTAIRE_STANDARD)</f>
        <v>Commentaire(s)</v>
      </c>
    </row>
    <row r="5" spans="1:18" ht="97.5" customHeight="1" x14ac:dyDescent="0.25">
      <c r="A5" s="21"/>
      <c r="B5" s="2" t="str">
        <f>IF(P_Z_1_B_COLONNE_DESCRIPTION_INDICATION=P_Z_G_R_G_BOOLEEN_NON,P_Z_1_N_COLONNE_DESCRIPTION_INDICATION,P_Z_1_N_COLONNE_DESCRIPTION_INDICATION_STANDARD)</f>
        <v>(nature de la dépense indiquée sur le devis : désignation de l’article, de l’objet…)</v>
      </c>
      <c r="C5" s="2" t="str">
        <f>IF(P_Z_1_B_COLONNE_FOURNISSEUR_INDICATION=P_Z_G_R_G_BOOLEEN_NON,P_Z_1_N_COLONNE_FOURNISSEUR_INDICATION,P_Z_1_N_COLONNE_FOURNISSEUR_INDICATION_STANDARD)</f>
        <v>(nom de l’entreprise, de la structure émettrice du devis)</v>
      </c>
      <c r="D5" s="2" t="str">
        <f>IF(P_Z_1_B_COLONNE_JUSTIFICATIF_INDICATION=P_Z_G_R_G_BOOLEEN_NON,P_Z_1_N_COLONNE_JUSTIFICATIF_INDICATION,P_Z_1_N_COLONNE_JUSTIFICATIF_INDICATION_STANDARD)</f>
        <v>(information sur le justificatif joint et qui permet de l’identifier, ex. : N° du devis)</v>
      </c>
      <c r="E5" s="2" t="s">
        <v>8</v>
      </c>
      <c r="F5" s="2" t="s">
        <v>7</v>
      </c>
      <c r="G5" s="2" t="str">
        <f>IF(P_Z_1_B_COLONNE_MT_PRESENTE_TVA_INDICATION=P_Z_G_R_G_BOOLEEN_NON,P_Z_1_N_COLONNE_MT_PRESENTE_TVA_INDICATION,P_Z_1_N_COLONNE_MT_PRESENTE_TVA_INDICATION_STANDARD)</f>
        <v>(2 décimales possibles, à renseigner avec la TVA applicable uniquement si elle n'est pas déduite ou compensée et que le justificatif est produit)</v>
      </c>
      <c r="H5" s="2"/>
      <c r="I5" s="2" t="s">
        <v>3</v>
      </c>
      <c r="J5" s="2" t="s">
        <v>3</v>
      </c>
      <c r="K5" s="2" t="s">
        <v>3</v>
      </c>
      <c r="L5" s="2" t="s">
        <v>3</v>
      </c>
      <c r="M5" s="2" t="s">
        <v>4</v>
      </c>
      <c r="N5" s="2" t="s">
        <v>4</v>
      </c>
      <c r="O5" s="2" t="s">
        <v>4</v>
      </c>
      <c r="P5" s="2" t="s">
        <v>4</v>
      </c>
      <c r="Q5" s="21"/>
      <c r="R5" s="2" t="str">
        <f>IF(P_Z_1_B_COLONNE_COMMENTAIRE_INDICATION=P_Z_G_R_G_BOOLEEN_NON,P_Z_1_N_COLONNE_COMMENTAIRE_INDICATION,P_Z_1_N_COLONNE_COMMENTAIRE_INDICATION_STANDARD)</f>
        <v>(toute précision jugée pertinente, par exemple explication du choix du devis retenu lorsque celui-ci n'est pas le moins cher)</v>
      </c>
    </row>
    <row r="6" spans="1:18" ht="30" customHeight="1" x14ac:dyDescent="0.25">
      <c r="A6" s="3" t="s">
        <v>1</v>
      </c>
      <c r="B6" s="4" t="s">
        <v>9</v>
      </c>
      <c r="C6" s="4" t="str">
        <f>IF(P_Z_1_B_EXEMPLE_UTILISATION&lt;&gt;P_Z_G_R_G_BOOLEEN_OUI,"",P_Z_1_N_EXEMPLE_FOURNISSEUR)</f>
        <v>nom du fournisseur</v>
      </c>
      <c r="D6" s="4" t="str">
        <f>IF(P_Z_1_B_EXEMPLE_UTILISATION&lt;&gt;P_Z_G_R_G_BOOLEEN_OUI,"",P_Z_1_N_EXEMPLE_JUSTIFICATIF)</f>
        <v>n° devis</v>
      </c>
      <c r="E6" s="4" t="s">
        <v>10</v>
      </c>
      <c r="F6" s="6">
        <f>IF(P_Z_1_B_EXEMPLE_UTILISATION&lt;&gt;P_Z_G_R_G_BOOLEEN_OUI,"",P_Z_1_N_EXEMPLE_MT_PRESENTE_HT)</f>
        <v>99000</v>
      </c>
      <c r="G6" s="6">
        <f>IF(P_Z_1_B_EXEMPLE_UTILISATION&lt;&gt;P_Z_G_R_G_BOOLEEN_OUI,"",P_Z_1_N_EXEMPLE_MT_PRESENTE_TVA)</f>
        <v>0</v>
      </c>
      <c r="H6" s="4" t="str">
        <f>IF(P_Z_1_B_EXEMPLE_UTILISATION&lt;&gt;P_Z_G_R_G_BOOLEEN_OUI,"",P_Z_1_N_EXEMPLE_CT_RAISONNABLE_MARCHE)</f>
        <v>Pas de marché public / Non concerné</v>
      </c>
      <c r="I6" s="4" t="str">
        <f>IF(P_Z_1_B_EXEMPLE_UTILISATION&lt;&gt;P_Z_G_R_G_BOOLEEN_OUI,"",P_Z_1_N_EXEMPLE_CT_RAISONNABLE_JUSTIFICATIF_2)</f>
        <v>n° devis</v>
      </c>
      <c r="J6" s="4" t="str">
        <f>IF(P_Z_1_B_EXEMPLE_UTILISATION&lt;&gt;P_Z_G_R_G_BOOLEEN_OUI,"",P_Z_1_N_EXEMPLE_CT_RAISONNABLE_FOURNISSEUR_2)</f>
        <v>nom du fournisseur</v>
      </c>
      <c r="K6" s="7">
        <f>IF(P_Z_1_B_EXEMPLE_UTILISATION&lt;&gt;P_Z_G_R_G_BOOLEEN_OUI,"",P_Z_1_N_EXEMPLE_CT_RAISONNABLE_MT_HT_2)</f>
        <v>105000</v>
      </c>
      <c r="L6" s="7">
        <f>IF(P_Z_1_B_EXEMPLE_UTILISATION&lt;&gt;P_Z_G_R_G_BOOLEEN_OUI,"",P_Z_1_N_EXEMPLE_CT_RAISONNABLE_MT_TVA_2)</f>
        <v>0</v>
      </c>
      <c r="M6" s="4" t="str">
        <f>IF(P_Z_1_B_EXEMPLE_UTILISATION&lt;&gt;P_Z_G_R_G_BOOLEEN_OUI,"",P_Z_1_N_EXEMPLE_CT_RAISONNABLE_JUSTIFICATIF_3)</f>
        <v>n° devis</v>
      </c>
      <c r="N6" s="4" t="str">
        <f>IF(P_Z_1_B_EXEMPLE_UTILISATION&lt;&gt;P_Z_G_R_G_BOOLEEN_OUI,"",P_Z_1_N_EXEMPLE_CT_RAISONNABLE_FOURNISSEUR_3)</f>
        <v>nom du fournisseur</v>
      </c>
      <c r="O6" s="7">
        <f>IF(P_Z_1_B_EXEMPLE_UTILISATION&lt;&gt;P_Z_G_R_G_BOOLEEN_OUI,"",P_Z_1_N_EXEMPLE_CT_RAISONNABLE_MT_HT_3)</f>
        <v>130000</v>
      </c>
      <c r="P6" s="7">
        <f>IF(P_Z_1_B_EXEMPLE_UTILISATION&lt;&gt;P_Z_G_R_G_BOOLEEN_OUI,"",P_Z_1_N_EXEMPLE_CT_RAISONNABLE_MT_TVA_3)</f>
        <v>0</v>
      </c>
      <c r="Q6" s="7"/>
      <c r="R6" s="5"/>
    </row>
    <row r="7" spans="1:18" x14ac:dyDescent="0.25">
      <c r="A7" s="15">
        <v>1</v>
      </c>
      <c r="B7" s="8"/>
      <c r="C7" s="8"/>
      <c r="D7" s="8"/>
      <c r="E7" s="8"/>
      <c r="F7" s="10"/>
      <c r="G7" s="17"/>
      <c r="H7" s="8"/>
      <c r="I7" s="8"/>
      <c r="J7" s="8"/>
      <c r="K7" s="11"/>
      <c r="L7" s="18"/>
      <c r="M7" s="8"/>
      <c r="N7" s="8"/>
      <c r="O7" s="11"/>
      <c r="P7" s="18"/>
      <c r="Q7" s="11"/>
      <c r="R7" s="9"/>
    </row>
    <row r="8" spans="1:18" x14ac:dyDescent="0.25">
      <c r="A8" s="15">
        <v>2</v>
      </c>
      <c r="B8" s="8"/>
      <c r="C8" s="8"/>
      <c r="D8" s="8"/>
      <c r="E8" s="8"/>
      <c r="F8" s="10"/>
      <c r="G8" s="17"/>
      <c r="H8" s="8"/>
      <c r="I8" s="8"/>
      <c r="J8" s="8"/>
      <c r="K8" s="11"/>
      <c r="L8" s="18"/>
      <c r="M8" s="8"/>
      <c r="N8" s="8"/>
      <c r="O8" s="11"/>
      <c r="P8" s="18"/>
      <c r="Q8" s="11"/>
      <c r="R8" s="9"/>
    </row>
    <row r="9" spans="1:18" x14ac:dyDescent="0.25">
      <c r="A9" s="15">
        <v>3</v>
      </c>
      <c r="B9" s="8"/>
      <c r="C9" s="8"/>
      <c r="D9" s="8"/>
      <c r="E9" s="8"/>
      <c r="F9" s="10"/>
      <c r="G9" s="17"/>
      <c r="H9" s="8"/>
      <c r="I9" s="8"/>
      <c r="J9" s="8"/>
      <c r="K9" s="11"/>
      <c r="L9" s="18"/>
      <c r="M9" s="8"/>
      <c r="N9" s="8"/>
      <c r="O9" s="11"/>
      <c r="P9" s="18"/>
      <c r="Q9" s="11"/>
      <c r="R9" s="9"/>
    </row>
    <row r="10" spans="1:18" x14ac:dyDescent="0.25">
      <c r="A10" s="15">
        <v>4</v>
      </c>
      <c r="B10" s="8"/>
      <c r="C10" s="8"/>
      <c r="D10" s="8"/>
      <c r="E10" s="8"/>
      <c r="F10" s="10"/>
      <c r="G10" s="17"/>
      <c r="H10" s="8"/>
      <c r="I10" s="8"/>
      <c r="J10" s="8"/>
      <c r="K10" s="11"/>
      <c r="L10" s="18"/>
      <c r="M10" s="8"/>
      <c r="N10" s="8"/>
      <c r="O10" s="11"/>
      <c r="P10" s="18"/>
      <c r="Q10" s="11"/>
      <c r="R10" s="9"/>
    </row>
    <row r="11" spans="1:18" x14ac:dyDescent="0.25">
      <c r="A11" s="15">
        <v>5</v>
      </c>
      <c r="B11" s="8"/>
      <c r="C11" s="8"/>
      <c r="D11" s="8"/>
      <c r="E11" s="8"/>
      <c r="F11" s="10"/>
      <c r="G11" s="17"/>
      <c r="H11" s="8"/>
      <c r="I11" s="8"/>
      <c r="J11" s="8"/>
      <c r="K11" s="11"/>
      <c r="L11" s="18"/>
      <c r="M11" s="8"/>
      <c r="N11" s="8"/>
      <c r="O11" s="11"/>
      <c r="P11" s="18"/>
      <c r="Q11" s="11"/>
      <c r="R11" s="9"/>
    </row>
    <row r="12" spans="1:18" x14ac:dyDescent="0.25">
      <c r="A12" s="15">
        <v>6</v>
      </c>
      <c r="B12" s="8"/>
      <c r="C12" s="8"/>
      <c r="D12" s="8"/>
      <c r="E12" s="8"/>
      <c r="F12" s="10"/>
      <c r="G12" s="17"/>
      <c r="H12" s="8"/>
      <c r="I12" s="8"/>
      <c r="J12" s="8"/>
      <c r="K12" s="11"/>
      <c r="L12" s="18"/>
      <c r="M12" s="8"/>
      <c r="N12" s="8"/>
      <c r="O12" s="11"/>
      <c r="P12" s="18"/>
      <c r="Q12" s="11"/>
      <c r="R12" s="9"/>
    </row>
    <row r="13" spans="1:18" x14ac:dyDescent="0.25">
      <c r="A13" s="15">
        <v>7</v>
      </c>
      <c r="B13" s="8"/>
      <c r="C13" s="8"/>
      <c r="D13" s="8"/>
      <c r="E13" s="8"/>
      <c r="F13" s="10"/>
      <c r="G13" s="17"/>
      <c r="H13" s="8"/>
      <c r="I13" s="8"/>
      <c r="J13" s="8"/>
      <c r="K13" s="11"/>
      <c r="L13" s="18"/>
      <c r="M13" s="8"/>
      <c r="N13" s="8"/>
      <c r="O13" s="11"/>
      <c r="P13" s="18"/>
      <c r="Q13" s="11"/>
      <c r="R13" s="9"/>
    </row>
    <row r="14" spans="1:18" x14ac:dyDescent="0.25">
      <c r="A14" s="15">
        <v>8</v>
      </c>
      <c r="B14" s="8"/>
      <c r="C14" s="8"/>
      <c r="D14" s="8"/>
      <c r="E14" s="8"/>
      <c r="F14" s="10"/>
      <c r="G14" s="17"/>
      <c r="H14" s="8"/>
      <c r="I14" s="8"/>
      <c r="J14" s="8"/>
      <c r="K14" s="11"/>
      <c r="L14" s="18"/>
      <c r="M14" s="8"/>
      <c r="N14" s="8"/>
      <c r="O14" s="11"/>
      <c r="P14" s="18"/>
      <c r="Q14" s="11"/>
      <c r="R14" s="9"/>
    </row>
    <row r="15" spans="1:18" x14ac:dyDescent="0.25">
      <c r="A15" s="15">
        <v>9</v>
      </c>
      <c r="B15" s="8"/>
      <c r="C15" s="8"/>
      <c r="D15" s="8"/>
      <c r="E15" s="8"/>
      <c r="F15" s="10"/>
      <c r="G15" s="17"/>
      <c r="H15" s="8"/>
      <c r="I15" s="8"/>
      <c r="J15" s="8"/>
      <c r="K15" s="11"/>
      <c r="L15" s="18"/>
      <c r="M15" s="8"/>
      <c r="N15" s="8"/>
      <c r="O15" s="11"/>
      <c r="P15" s="18"/>
      <c r="Q15" s="11"/>
      <c r="R15" s="9"/>
    </row>
    <row r="16" spans="1:18" x14ac:dyDescent="0.25">
      <c r="A16" s="15">
        <v>10</v>
      </c>
      <c r="B16" s="8"/>
      <c r="C16" s="8"/>
      <c r="D16" s="8"/>
      <c r="E16" s="8"/>
      <c r="F16" s="10"/>
      <c r="G16" s="17"/>
      <c r="H16" s="8"/>
      <c r="I16" s="8"/>
      <c r="J16" s="8"/>
      <c r="K16" s="11"/>
      <c r="L16" s="18"/>
      <c r="M16" s="8"/>
      <c r="N16" s="8"/>
      <c r="O16" s="11"/>
      <c r="P16" s="18"/>
      <c r="Q16" s="11"/>
      <c r="R16" s="9"/>
    </row>
    <row r="17" spans="1:18" x14ac:dyDescent="0.25">
      <c r="A17" s="15">
        <v>11</v>
      </c>
      <c r="B17" s="8"/>
      <c r="C17" s="8"/>
      <c r="D17" s="8"/>
      <c r="E17" s="8"/>
      <c r="F17" s="10"/>
      <c r="G17" s="17"/>
      <c r="H17" s="8"/>
      <c r="I17" s="8"/>
      <c r="J17" s="8"/>
      <c r="K17" s="11"/>
      <c r="L17" s="18"/>
      <c r="M17" s="8"/>
      <c r="N17" s="8"/>
      <c r="O17" s="11"/>
      <c r="P17" s="18"/>
      <c r="Q17" s="11"/>
      <c r="R17" s="9"/>
    </row>
    <row r="18" spans="1:18" x14ac:dyDescent="0.25">
      <c r="A18" s="15">
        <v>12</v>
      </c>
      <c r="B18" s="8"/>
      <c r="C18" s="8"/>
      <c r="D18" s="8"/>
      <c r="E18" s="8"/>
      <c r="F18" s="10"/>
      <c r="G18" s="17"/>
      <c r="H18" s="8"/>
      <c r="I18" s="8"/>
      <c r="J18" s="8"/>
      <c r="K18" s="11"/>
      <c r="L18" s="18"/>
      <c r="M18" s="8"/>
      <c r="N18" s="8"/>
      <c r="O18" s="11"/>
      <c r="P18" s="18"/>
      <c r="Q18" s="11"/>
      <c r="R18" s="9"/>
    </row>
    <row r="19" spans="1:18" x14ac:dyDescent="0.25">
      <c r="A19" s="15">
        <v>13</v>
      </c>
      <c r="B19" s="8"/>
      <c r="C19" s="8"/>
      <c r="D19" s="8"/>
      <c r="E19" s="8"/>
      <c r="F19" s="10"/>
      <c r="G19" s="17"/>
      <c r="H19" s="8"/>
      <c r="I19" s="8"/>
      <c r="J19" s="8"/>
      <c r="K19" s="11"/>
      <c r="L19" s="18"/>
      <c r="M19" s="8"/>
      <c r="N19" s="8"/>
      <c r="O19" s="11"/>
      <c r="P19" s="18"/>
      <c r="Q19" s="11"/>
      <c r="R19" s="9"/>
    </row>
    <row r="20" spans="1:18" x14ac:dyDescent="0.25">
      <c r="A20" s="15">
        <v>14</v>
      </c>
      <c r="B20" s="8"/>
      <c r="C20" s="8"/>
      <c r="D20" s="8"/>
      <c r="E20" s="8"/>
      <c r="F20" s="10"/>
      <c r="G20" s="17"/>
      <c r="H20" s="8"/>
      <c r="I20" s="8"/>
      <c r="J20" s="8"/>
      <c r="K20" s="11"/>
      <c r="L20" s="18"/>
      <c r="M20" s="8"/>
      <c r="N20" s="8"/>
      <c r="O20" s="11"/>
      <c r="P20" s="18"/>
      <c r="Q20" s="11"/>
      <c r="R20" s="9"/>
    </row>
    <row r="21" spans="1:18" x14ac:dyDescent="0.25">
      <c r="A21" s="15">
        <v>15</v>
      </c>
      <c r="B21" s="8"/>
      <c r="C21" s="8"/>
      <c r="D21" s="8"/>
      <c r="E21" s="8"/>
      <c r="F21" s="10"/>
      <c r="G21" s="17"/>
      <c r="H21" s="8"/>
      <c r="I21" s="8"/>
      <c r="J21" s="8"/>
      <c r="K21" s="11"/>
      <c r="L21" s="18"/>
      <c r="M21" s="8"/>
      <c r="N21" s="8"/>
      <c r="O21" s="11"/>
      <c r="P21" s="18"/>
      <c r="Q21" s="11"/>
      <c r="R21" s="9"/>
    </row>
    <row r="22" spans="1:18" x14ac:dyDescent="0.25">
      <c r="A22" s="15">
        <v>16</v>
      </c>
      <c r="B22" s="8"/>
      <c r="C22" s="8"/>
      <c r="D22" s="8"/>
      <c r="E22" s="8"/>
      <c r="F22" s="10"/>
      <c r="G22" s="17"/>
      <c r="H22" s="8"/>
      <c r="I22" s="8"/>
      <c r="J22" s="8"/>
      <c r="K22" s="11"/>
      <c r="L22" s="18"/>
      <c r="M22" s="8"/>
      <c r="N22" s="8"/>
      <c r="O22" s="11"/>
      <c r="P22" s="18"/>
      <c r="Q22" s="11"/>
      <c r="R22" s="9"/>
    </row>
    <row r="23" spans="1:18" x14ac:dyDescent="0.25">
      <c r="A23" s="15">
        <v>17</v>
      </c>
      <c r="B23" s="8"/>
      <c r="C23" s="8"/>
      <c r="D23" s="8"/>
      <c r="E23" s="8"/>
      <c r="F23" s="10"/>
      <c r="G23" s="17"/>
      <c r="H23" s="8"/>
      <c r="I23" s="8"/>
      <c r="J23" s="8"/>
      <c r="K23" s="11"/>
      <c r="L23" s="18"/>
      <c r="M23" s="8"/>
      <c r="N23" s="8"/>
      <c r="O23" s="11"/>
      <c r="P23" s="18"/>
      <c r="Q23" s="11"/>
      <c r="R23" s="9"/>
    </row>
    <row r="24" spans="1:18" x14ac:dyDescent="0.25">
      <c r="A24" s="15">
        <v>18</v>
      </c>
      <c r="B24" s="8"/>
      <c r="C24" s="8"/>
      <c r="D24" s="8"/>
      <c r="E24" s="8"/>
      <c r="F24" s="10"/>
      <c r="G24" s="17"/>
      <c r="H24" s="8"/>
      <c r="I24" s="8"/>
      <c r="J24" s="8"/>
      <c r="K24" s="11"/>
      <c r="L24" s="18"/>
      <c r="M24" s="8"/>
      <c r="N24" s="8"/>
      <c r="O24" s="11"/>
      <c r="P24" s="18"/>
      <c r="Q24" s="11"/>
      <c r="R24" s="9"/>
    </row>
    <row r="25" spans="1:18" x14ac:dyDescent="0.25">
      <c r="A25" s="15">
        <v>19</v>
      </c>
      <c r="B25" s="8"/>
      <c r="C25" s="8"/>
      <c r="D25" s="8"/>
      <c r="E25" s="8"/>
      <c r="F25" s="10"/>
      <c r="G25" s="17"/>
      <c r="H25" s="8"/>
      <c r="I25" s="8"/>
      <c r="J25" s="8"/>
      <c r="K25" s="11"/>
      <c r="L25" s="18"/>
      <c r="M25" s="8"/>
      <c r="N25" s="8"/>
      <c r="O25" s="11"/>
      <c r="P25" s="18"/>
      <c r="Q25" s="11"/>
      <c r="R25" s="9"/>
    </row>
    <row r="26" spans="1:18" x14ac:dyDescent="0.25">
      <c r="A26" s="15">
        <v>20</v>
      </c>
      <c r="B26" s="8"/>
      <c r="C26" s="8"/>
      <c r="D26" s="8"/>
      <c r="E26" s="8"/>
      <c r="F26" s="10"/>
      <c r="G26" s="17"/>
      <c r="H26" s="8"/>
      <c r="I26" s="8"/>
      <c r="J26" s="8"/>
      <c r="K26" s="11"/>
      <c r="L26" s="18"/>
      <c r="M26" s="8"/>
      <c r="N26" s="8"/>
      <c r="O26" s="11"/>
      <c r="P26" s="18"/>
      <c r="Q26" s="11"/>
      <c r="R26" s="9"/>
    </row>
    <row r="27" spans="1:18" x14ac:dyDescent="0.25">
      <c r="A27" s="15">
        <v>21</v>
      </c>
      <c r="B27" s="8"/>
      <c r="C27" s="8"/>
      <c r="D27" s="8"/>
      <c r="E27" s="8"/>
      <c r="F27" s="10"/>
      <c r="G27" s="17"/>
      <c r="H27" s="8"/>
      <c r="I27" s="8"/>
      <c r="J27" s="8"/>
      <c r="K27" s="11"/>
      <c r="L27" s="18"/>
      <c r="M27" s="8"/>
      <c r="N27" s="8"/>
      <c r="O27" s="11"/>
      <c r="P27" s="18"/>
      <c r="Q27" s="11"/>
      <c r="R27" s="9"/>
    </row>
    <row r="28" spans="1:18" x14ac:dyDescent="0.25">
      <c r="A28" s="15">
        <v>22</v>
      </c>
      <c r="B28" s="8"/>
      <c r="C28" s="8"/>
      <c r="D28" s="8"/>
      <c r="E28" s="8"/>
      <c r="F28" s="10"/>
      <c r="G28" s="17"/>
      <c r="H28" s="8"/>
      <c r="I28" s="8"/>
      <c r="J28" s="8"/>
      <c r="K28" s="11"/>
      <c r="L28" s="18"/>
      <c r="M28" s="8"/>
      <c r="N28" s="8"/>
      <c r="O28" s="11"/>
      <c r="P28" s="18"/>
      <c r="Q28" s="11"/>
      <c r="R28" s="9"/>
    </row>
    <row r="29" spans="1:18" x14ac:dyDescent="0.25">
      <c r="A29" s="15">
        <v>23</v>
      </c>
      <c r="B29" s="8"/>
      <c r="C29" s="8"/>
      <c r="D29" s="8"/>
      <c r="E29" s="8"/>
      <c r="F29" s="10"/>
      <c r="G29" s="17"/>
      <c r="H29" s="8"/>
      <c r="I29" s="8"/>
      <c r="J29" s="8"/>
      <c r="K29" s="11"/>
      <c r="L29" s="18"/>
      <c r="M29" s="8"/>
      <c r="N29" s="8"/>
      <c r="O29" s="11"/>
      <c r="P29" s="18"/>
      <c r="Q29" s="11"/>
      <c r="R29" s="9"/>
    </row>
    <row r="30" spans="1:18" x14ac:dyDescent="0.25">
      <c r="A30" s="15">
        <v>24</v>
      </c>
      <c r="B30" s="8"/>
      <c r="C30" s="8"/>
      <c r="D30" s="8"/>
      <c r="E30" s="8"/>
      <c r="F30" s="10"/>
      <c r="G30" s="17"/>
      <c r="H30" s="8"/>
      <c r="I30" s="8"/>
      <c r="J30" s="8"/>
      <c r="K30" s="11"/>
      <c r="L30" s="18"/>
      <c r="M30" s="8"/>
      <c r="N30" s="8"/>
      <c r="O30" s="11"/>
      <c r="P30" s="18"/>
      <c r="Q30" s="11"/>
      <c r="R30" s="9"/>
    </row>
    <row r="31" spans="1:18" x14ac:dyDescent="0.25">
      <c r="A31" s="15">
        <v>25</v>
      </c>
      <c r="B31" s="8"/>
      <c r="C31" s="8"/>
      <c r="D31" s="8"/>
      <c r="E31" s="8"/>
      <c r="F31" s="10"/>
      <c r="G31" s="17"/>
      <c r="H31" s="8"/>
      <c r="I31" s="8"/>
      <c r="J31" s="8"/>
      <c r="K31" s="11"/>
      <c r="L31" s="18"/>
      <c r="M31" s="8"/>
      <c r="N31" s="8"/>
      <c r="O31" s="11"/>
      <c r="P31" s="18"/>
      <c r="Q31" s="11"/>
      <c r="R31" s="9"/>
    </row>
    <row r="32" spans="1:18" x14ac:dyDescent="0.25">
      <c r="A32" s="15">
        <v>26</v>
      </c>
      <c r="B32" s="8"/>
      <c r="C32" s="8"/>
      <c r="D32" s="8"/>
      <c r="E32" s="8"/>
      <c r="F32" s="10"/>
      <c r="G32" s="17"/>
      <c r="H32" s="8"/>
      <c r="I32" s="8"/>
      <c r="J32" s="8"/>
      <c r="K32" s="11"/>
      <c r="L32" s="18"/>
      <c r="M32" s="8"/>
      <c r="N32" s="8"/>
      <c r="O32" s="11"/>
      <c r="P32" s="18"/>
      <c r="Q32" s="11"/>
      <c r="R32" s="9"/>
    </row>
    <row r="33" spans="1:18" x14ac:dyDescent="0.25">
      <c r="A33" s="15">
        <v>27</v>
      </c>
      <c r="B33" s="8"/>
      <c r="C33" s="8"/>
      <c r="D33" s="8"/>
      <c r="E33" s="8"/>
      <c r="F33" s="10"/>
      <c r="G33" s="17"/>
      <c r="H33" s="8"/>
      <c r="I33" s="8"/>
      <c r="J33" s="8"/>
      <c r="K33" s="11"/>
      <c r="L33" s="18"/>
      <c r="M33" s="8"/>
      <c r="N33" s="8"/>
      <c r="O33" s="11"/>
      <c r="P33" s="18"/>
      <c r="Q33" s="11"/>
      <c r="R33" s="9"/>
    </row>
    <row r="34" spans="1:18" x14ac:dyDescent="0.25">
      <c r="A34" s="15">
        <v>28</v>
      </c>
      <c r="B34" s="8"/>
      <c r="C34" s="8"/>
      <c r="D34" s="8"/>
      <c r="E34" s="8"/>
      <c r="F34" s="10"/>
      <c r="G34" s="17"/>
      <c r="H34" s="8"/>
      <c r="I34" s="8"/>
      <c r="J34" s="8"/>
      <c r="K34" s="11"/>
      <c r="L34" s="18"/>
      <c r="M34" s="8"/>
      <c r="N34" s="8"/>
      <c r="O34" s="11"/>
      <c r="P34" s="18"/>
      <c r="Q34" s="11"/>
      <c r="R34" s="9"/>
    </row>
    <row r="35" spans="1:18" x14ac:dyDescent="0.25">
      <c r="A35" s="15">
        <v>29</v>
      </c>
      <c r="B35" s="8"/>
      <c r="C35" s="8"/>
      <c r="D35" s="8"/>
      <c r="E35" s="8"/>
      <c r="F35" s="10"/>
      <c r="G35" s="17"/>
      <c r="H35" s="8"/>
      <c r="I35" s="8"/>
      <c r="J35" s="8"/>
      <c r="K35" s="11"/>
      <c r="L35" s="18"/>
      <c r="M35" s="8"/>
      <c r="N35" s="8"/>
      <c r="O35" s="11"/>
      <c r="P35" s="18"/>
      <c r="Q35" s="11"/>
      <c r="R35" s="9"/>
    </row>
    <row r="36" spans="1:18" x14ac:dyDescent="0.25">
      <c r="A36" s="15">
        <v>30</v>
      </c>
      <c r="B36" s="8"/>
      <c r="C36" s="8"/>
      <c r="D36" s="8"/>
      <c r="E36" s="8"/>
      <c r="F36" s="10"/>
      <c r="G36" s="17"/>
      <c r="H36" s="8"/>
      <c r="I36" s="8"/>
      <c r="J36" s="8"/>
      <c r="K36" s="11"/>
      <c r="L36" s="18"/>
      <c r="M36" s="8"/>
      <c r="N36" s="8"/>
      <c r="O36" s="11"/>
      <c r="P36" s="18"/>
      <c r="Q36" s="11"/>
      <c r="R36" s="9"/>
    </row>
    <row r="37" spans="1:18" x14ac:dyDescent="0.25">
      <c r="A37" s="15">
        <v>31</v>
      </c>
      <c r="B37" s="8"/>
      <c r="C37" s="8"/>
      <c r="D37" s="8"/>
      <c r="E37" s="8"/>
      <c r="F37" s="10"/>
      <c r="G37" s="17"/>
      <c r="H37" s="8"/>
      <c r="I37" s="8"/>
      <c r="J37" s="8"/>
      <c r="K37" s="11"/>
      <c r="L37" s="18"/>
      <c r="M37" s="8"/>
      <c r="N37" s="8"/>
      <c r="O37" s="11"/>
      <c r="P37" s="18"/>
      <c r="Q37" s="11"/>
      <c r="R37" s="9"/>
    </row>
    <row r="38" spans="1:18" x14ac:dyDescent="0.25">
      <c r="A38" s="15">
        <v>32</v>
      </c>
      <c r="B38" s="8"/>
      <c r="C38" s="8"/>
      <c r="D38" s="8"/>
      <c r="E38" s="8"/>
      <c r="F38" s="10"/>
      <c r="G38" s="17"/>
      <c r="H38" s="8"/>
      <c r="I38" s="8"/>
      <c r="J38" s="8"/>
      <c r="K38" s="11"/>
      <c r="L38" s="18"/>
      <c r="M38" s="8"/>
      <c r="N38" s="8"/>
      <c r="O38" s="11"/>
      <c r="P38" s="18"/>
      <c r="Q38" s="11"/>
      <c r="R38" s="9"/>
    </row>
    <row r="39" spans="1:18" x14ac:dyDescent="0.25">
      <c r="A39" s="15">
        <v>33</v>
      </c>
      <c r="B39" s="8"/>
      <c r="C39" s="8"/>
      <c r="D39" s="8"/>
      <c r="E39" s="8"/>
      <c r="F39" s="10"/>
      <c r="G39" s="17"/>
      <c r="H39" s="8"/>
      <c r="I39" s="8"/>
      <c r="J39" s="8"/>
      <c r="K39" s="11"/>
      <c r="L39" s="18"/>
      <c r="M39" s="8"/>
      <c r="N39" s="8"/>
      <c r="O39" s="11"/>
      <c r="P39" s="18"/>
      <c r="Q39" s="11"/>
      <c r="R39" s="9"/>
    </row>
    <row r="40" spans="1:18" x14ac:dyDescent="0.25">
      <c r="A40" s="15">
        <v>34</v>
      </c>
      <c r="B40" s="8"/>
      <c r="C40" s="8"/>
      <c r="D40" s="8"/>
      <c r="E40" s="8"/>
      <c r="F40" s="10"/>
      <c r="G40" s="17"/>
      <c r="H40" s="8"/>
      <c r="I40" s="8"/>
      <c r="J40" s="8"/>
      <c r="K40" s="11"/>
      <c r="L40" s="18"/>
      <c r="M40" s="8"/>
      <c r="N40" s="8"/>
      <c r="O40" s="11"/>
      <c r="P40" s="18"/>
      <c r="Q40" s="11"/>
      <c r="R40" s="9"/>
    </row>
    <row r="41" spans="1:18" x14ac:dyDescent="0.25">
      <c r="A41" s="15">
        <v>35</v>
      </c>
      <c r="B41" s="8"/>
      <c r="C41" s="8"/>
      <c r="D41" s="8"/>
      <c r="E41" s="8"/>
      <c r="F41" s="10"/>
      <c r="G41" s="17"/>
      <c r="H41" s="8"/>
      <c r="I41" s="8"/>
      <c r="J41" s="8"/>
      <c r="K41" s="11"/>
      <c r="L41" s="18"/>
      <c r="M41" s="8"/>
      <c r="N41" s="8"/>
      <c r="O41" s="11"/>
      <c r="P41" s="18"/>
      <c r="Q41" s="11"/>
      <c r="R41" s="9"/>
    </row>
    <row r="42" spans="1:18" x14ac:dyDescent="0.25">
      <c r="A42" s="15">
        <v>36</v>
      </c>
      <c r="B42" s="8"/>
      <c r="C42" s="8"/>
      <c r="D42" s="8"/>
      <c r="E42" s="8"/>
      <c r="F42" s="10"/>
      <c r="G42" s="17"/>
      <c r="H42" s="8"/>
      <c r="I42" s="8"/>
      <c r="J42" s="8"/>
      <c r="K42" s="11"/>
      <c r="L42" s="18"/>
      <c r="M42" s="8"/>
      <c r="N42" s="8"/>
      <c r="O42" s="11"/>
      <c r="P42" s="18"/>
      <c r="Q42" s="11"/>
      <c r="R42" s="9"/>
    </row>
    <row r="43" spans="1:18" x14ac:dyDescent="0.25">
      <c r="A43" s="15">
        <v>37</v>
      </c>
      <c r="B43" s="8"/>
      <c r="C43" s="8"/>
      <c r="D43" s="8"/>
      <c r="E43" s="8"/>
      <c r="F43" s="10"/>
      <c r="G43" s="17"/>
      <c r="H43" s="8"/>
      <c r="I43" s="8"/>
      <c r="J43" s="8"/>
      <c r="K43" s="11"/>
      <c r="L43" s="18"/>
      <c r="M43" s="8"/>
      <c r="N43" s="8"/>
      <c r="O43" s="11"/>
      <c r="P43" s="18"/>
      <c r="Q43" s="11"/>
      <c r="R43" s="9"/>
    </row>
    <row r="44" spans="1:18" x14ac:dyDescent="0.25">
      <c r="A44" s="15">
        <v>38</v>
      </c>
      <c r="B44" s="8"/>
      <c r="C44" s="8"/>
      <c r="D44" s="8"/>
      <c r="E44" s="8"/>
      <c r="F44" s="10"/>
      <c r="G44" s="17"/>
      <c r="H44" s="8"/>
      <c r="I44" s="8"/>
      <c r="J44" s="8"/>
      <c r="K44" s="11"/>
      <c r="L44" s="18"/>
      <c r="M44" s="8"/>
      <c r="N44" s="8"/>
      <c r="O44" s="11"/>
      <c r="P44" s="18"/>
      <c r="Q44" s="11"/>
      <c r="R44" s="9"/>
    </row>
    <row r="45" spans="1:18" x14ac:dyDescent="0.25">
      <c r="A45" s="15">
        <v>39</v>
      </c>
      <c r="B45" s="8"/>
      <c r="C45" s="8"/>
      <c r="D45" s="8"/>
      <c r="E45" s="8"/>
      <c r="F45" s="10"/>
      <c r="G45" s="17"/>
      <c r="H45" s="8"/>
      <c r="I45" s="8"/>
      <c r="J45" s="8"/>
      <c r="K45" s="11"/>
      <c r="L45" s="18"/>
      <c r="M45" s="8"/>
      <c r="N45" s="8"/>
      <c r="O45" s="11"/>
      <c r="P45" s="18"/>
      <c r="Q45" s="11"/>
      <c r="R45" s="9"/>
    </row>
    <row r="46" spans="1:18" x14ac:dyDescent="0.25">
      <c r="A46" s="15">
        <v>40</v>
      </c>
      <c r="B46" s="8"/>
      <c r="C46" s="8"/>
      <c r="D46" s="8"/>
      <c r="E46" s="8"/>
      <c r="F46" s="10"/>
      <c r="G46" s="17"/>
      <c r="H46" s="8"/>
      <c r="I46" s="8"/>
      <c r="J46" s="8"/>
      <c r="K46" s="11"/>
      <c r="L46" s="18"/>
      <c r="M46" s="8"/>
      <c r="N46" s="8"/>
      <c r="O46" s="11"/>
      <c r="P46" s="18"/>
      <c r="Q46" s="11"/>
      <c r="R46" s="9"/>
    </row>
    <row r="47" spans="1:18" x14ac:dyDescent="0.25">
      <c r="A47" s="16" t="s">
        <v>2</v>
      </c>
      <c r="B47" s="12"/>
      <c r="C47" s="12"/>
      <c r="D47" s="12"/>
      <c r="E47" s="12"/>
      <c r="F47" s="13">
        <f>SUM(F7:F46)</f>
        <v>0</v>
      </c>
      <c r="G47" s="13">
        <f>SUM(G7:G46)</f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</sheetData>
  <protectedRanges>
    <protectedRange algorithmName="SHA-512" hashValue="4UAEWE8kdobvDIx5I8fIRsUz/ewqoZI5Qcu/V4oJxEXdy8bieS8Y8mtW2IxYBp+BfjbvOYWuQTSUFFOYLz+01Q==" saltValue="d3mHEBTSbWi/H6HyX7AK3Q==" spinCount="100000" sqref="E4:R5 E47:R47 I7:R46 F7:G46 F6:R6 E1:R2 F3:R3" name="Plage1"/>
  </protectedRanges>
  <mergeCells count="5">
    <mergeCell ref="A1:R1"/>
    <mergeCell ref="A4:A5"/>
    <mergeCell ref="Q4:Q5"/>
    <mergeCell ref="B3:G3"/>
    <mergeCell ref="I3:P3"/>
  </mergeCells>
  <conditionalFormatting sqref="A5:P5 R5 A6:R47 A1:R2 A4:R4 A3:B3 H3 Q3:R3">
    <cfRule type="expression" dxfId="14" priority="18">
      <formula>P_Z_F_B_TYPE_1_ACTIVE&lt;&gt;"OUI"</formula>
    </cfRule>
  </conditionalFormatting>
  <conditionalFormatting sqref="P4:Q4 P5 G4:G47 L4:L47 P6:Q47">
    <cfRule type="expression" dxfId="13" priority="16">
      <formula>P_Z_0_B_UTILISATION_TVA&lt;&gt;"OUI"</formula>
    </cfRule>
  </conditionalFormatting>
  <conditionalFormatting sqref="H4:H47">
    <cfRule type="expression" dxfId="12" priority="15">
      <formula>AND(P_Z_0_B_COLONNES_MARCHE_2_DEVIS&lt;&gt;P_Z_G_R_G_BOOLEEN_OUI,P_Z_0_B_COLONNES_MARCHE_3_DEVIS&lt;&gt;P_Z_G_R_G_BOOLEEN_OUI)</formula>
    </cfRule>
  </conditionalFormatting>
  <conditionalFormatting sqref="I4:L47">
    <cfRule type="expression" dxfId="11" priority="14">
      <formula>P_Z_0_B_COLONNES_MARCHE_2_DEVIS&lt;&gt;P_Z_G_R_G_BOOLEEN_OUI</formula>
    </cfRule>
  </conditionalFormatting>
  <conditionalFormatting sqref="M4:Q4 M5:P5 M6:Q47">
    <cfRule type="expression" dxfId="10" priority="13">
      <formula>P_Z_0_B_COLONNES_MARCHE_3_DEVIS&lt;&gt;P_Z_G_R_G_BOOLEEN_OUI</formula>
    </cfRule>
  </conditionalFormatting>
  <conditionalFormatting sqref="R4:R47">
    <cfRule type="expression" dxfId="9" priority="10">
      <formula>P_Z_1_B_COLONNE_COMMENTAIRE_ACTIVE&lt;&gt;P_Z_G_R_G_BOOLEEN_OUI</formula>
    </cfRule>
  </conditionalFormatting>
  <conditionalFormatting sqref="A6:R6">
    <cfRule type="expression" dxfId="8" priority="9">
      <formula>P_Z_1_B_EXEMPLE_UTILISATION&lt;&gt;P_Z_G_R_G_BOOLEEN_OUI</formula>
    </cfRule>
  </conditionalFormatting>
  <conditionalFormatting sqref="M5">
    <cfRule type="expression" dxfId="7" priority="8">
      <formula>P_Z_0_B_COLONNES_MARCHE_2_DEVIS&lt;&gt;P_Z_G_R_G_BOOLEEN_OUI</formula>
    </cfRule>
  </conditionalFormatting>
  <conditionalFormatting sqref="N5">
    <cfRule type="expression" dxfId="6" priority="7">
      <formula>P_Z_0_B_COLONNES_MARCHE_2_DEVIS&lt;&gt;P_Z_G_R_G_BOOLEEN_OUI</formula>
    </cfRule>
  </conditionalFormatting>
  <conditionalFormatting sqref="O5">
    <cfRule type="expression" dxfId="5" priority="6">
      <formula>P_Z_0_B_COLONNES_MARCHE_2_DEVIS&lt;&gt;P_Z_G_R_G_BOOLEEN_OUI</formula>
    </cfRule>
  </conditionalFormatting>
  <conditionalFormatting sqref="N5">
    <cfRule type="expression" dxfId="4" priority="5">
      <formula>P_Z_0_B_COLONNES_MARCHE_2_DEVIS&lt;&gt;P_Z_G_R_G_BOOLEEN_OUI</formula>
    </cfRule>
  </conditionalFormatting>
  <conditionalFormatting sqref="O5">
    <cfRule type="expression" dxfId="3" priority="4">
      <formula>P_Z_0_B_COLONNES_MARCHE_2_DEVIS&lt;&gt;P_Z_G_R_G_BOOLEEN_OUI</formula>
    </cfRule>
  </conditionalFormatting>
  <conditionalFormatting sqref="B3">
    <cfRule type="expression" dxfId="2" priority="3">
      <formula>P_Z_1_B_EXEMPLE_UTILISATION&lt;&gt;P_Z_G_R_G_BOOLEEN_OUI</formula>
    </cfRule>
  </conditionalFormatting>
  <conditionalFormatting sqref="I3">
    <cfRule type="expression" dxfId="1" priority="2">
      <formula>P_Z_F_B_TYPE_1_ACTIVE&lt;&gt;"OUI"</formula>
    </cfRule>
  </conditionalFormatting>
  <conditionalFormatting sqref="I3">
    <cfRule type="expression" dxfId="0" priority="1">
      <formula>P_Z_1_B_EXEMPLE_UTILISATION&lt;&gt;P_Z_G_R_G_BOOLEEN_OUI</formula>
    </cfRule>
  </conditionalFormatting>
  <dataValidations count="1">
    <dataValidation type="list" allowBlank="1" showInputMessage="1" showErrorMessage="1" sqref="H6" xr:uid="{C3A55C0A-2DD2-4ECD-8B6B-FB46FFAF5DCC}">
      <formula1>INDIRECT("P_Z_0_R_LIBELLES_MARCHES_RAISONNABLES"&amp;"_"&amp;COUNTA(P_Z_0_R_LIBELLES_MARCHES_RAISONNABLES))</formula1>
    </dataValidation>
  </dataValidations>
  <pageMargins left="0.25" right="0.25" top="0.75" bottom="0.75" header="0.3" footer="0.3"/>
  <pageSetup paperSize="8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devis - IAA</vt:lpstr>
    </vt:vector>
  </TitlesOfParts>
  <Company>Region Bourgogne-Franche-Comte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LEMPEREUR PATRICIA</dc:creator>
  <cp:lastModifiedBy>LEMPEREUR PATRICIA</cp:lastModifiedBy>
  <cp:lastPrinted>2024-02-20T10:43:08Z</cp:lastPrinted>
  <dcterms:created xsi:type="dcterms:W3CDTF">2023-06-19T07:08:11Z</dcterms:created>
  <dcterms:modified xsi:type="dcterms:W3CDTF">2024-02-20T10:43:13Z</dcterms:modified>
</cp:coreProperties>
</file>